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15600" windowHeight="8220" tabRatio="663" activeTab="2"/>
  </bookViews>
  <sheets>
    <sheet name="N_Campos Generales" sheetId="1" r:id="rId1"/>
    <sheet name="N_Campos Especificos" sheetId="10" r:id="rId2"/>
    <sheet name="a)PU anexo 13" sheetId="14" r:id="rId3"/>
    <sheet name="b)Basicos para PU" sheetId="2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'a)PU anexo 13'!$F$15</definedName>
    <definedName name="ColumnaCantidad" localSheetId="3">'b)Basicos para PU'!$F$15</definedName>
    <definedName name="ColumnaImporte" localSheetId="2">'a)PU anexo 13'!$G$15</definedName>
    <definedName name="ColumnaImporte" localSheetId="3">'b)Basicos para PU'!$G$15</definedName>
    <definedName name="ColumnaPorcentaje" localSheetId="2">'a)PU anexo 13'!$H$15</definedName>
    <definedName name="ColumnaPorcentaje" localSheetId="3">'b)Basicos para PU'!$H$15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'a)PU anexo 13'!$A$20:$H$20</definedName>
    <definedName name="DetalleTipo1" localSheetId="3">'b)Basicos para PU'!$A$20:$H$20</definedName>
    <definedName name="DetalleTipo2" localSheetId="2">'a)PU anexo 13'!$A$23:$H$23</definedName>
    <definedName name="DetalleTipo2" localSheetId="3">'b)Basicos para PU'!$A$23:$H$23</definedName>
    <definedName name="DetalleTipo3" localSheetId="2">'a)PU anexo 13'!$A$26:$H$26</definedName>
    <definedName name="DetalleTipo3" localSheetId="3">'b)Basicos para PU'!$A$26:$H$26</definedName>
    <definedName name="DetalleTipo4" localSheetId="2">'a)PU anexo 13'!$A$29:$H$29</definedName>
    <definedName name="DetalleTipo4" localSheetId="3">'b)Basicos para PU'!$A$29:$H$29</definedName>
    <definedName name="DetalleTipo5" localSheetId="2">'a)PU anexo 13'!$A$32:$H$32</definedName>
    <definedName name="DetalleTipo5" localSheetId="3">'b)Basicos para PU'!$A$32:$H$32</definedName>
    <definedName name="DetalleTipo6" localSheetId="2">'a)PU anexo 13'!$A$35:$H$35</definedName>
    <definedName name="DetalleTipo6" localSheetId="3">'b)Basicos para PU'!$A$35:$H$35</definedName>
    <definedName name="DetalleTipo7" localSheetId="2">'a)PU anexo 13'!$A$38:$H$38</definedName>
    <definedName name="DetalleTipo7" localSheetId="3">'b)Basicos para PU'!$A$38:$H$38</definedName>
    <definedName name="DetalleTipo8" localSheetId="3">'b)Basicos para PU'!$A$41:$H$41</definedName>
    <definedName name="DetalleTipo8">'a)PU anexo 13'!$A$41:$H$41</definedName>
    <definedName name="DetalleTipo9" localSheetId="2">'a)PU anexo 13'!$A$44:$H$44</definedName>
    <definedName name="DetalleTipo9" localSheetId="3">'b)Basicos para PU'!$A$44:$H$44</definedName>
    <definedName name="DetalleTipoOtros" localSheetId="2">'a)PU anexo 13'!$A$47:$H$47</definedName>
    <definedName name="DetalleTipoOtros" localSheetId="3">'b)Basicos para PU'!$A$47:$H$47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'a)PU anexo 13'!$A$19:$H$19</definedName>
    <definedName name="EncabezadoTipo1" localSheetId="3">'b)Basicos para PU'!$A$19:$H$19</definedName>
    <definedName name="EncabezadoTipo2" localSheetId="2">'a)PU anexo 13'!$A$22</definedName>
    <definedName name="EncabezadoTipo2" localSheetId="3">'b)Basicos para PU'!$A$22</definedName>
    <definedName name="EncabezadoTipo3" localSheetId="2">'a)PU anexo 13'!$A$25</definedName>
    <definedName name="EncabezadoTipo3" localSheetId="3">'b)Basicos para PU'!$A$25</definedName>
    <definedName name="EncabezadoTipo4" localSheetId="2">'a)PU anexo 13'!$A$28</definedName>
    <definedName name="EncabezadoTipo4" localSheetId="3">'b)Basicos para PU'!$A$28</definedName>
    <definedName name="EncabezadoTipo5" localSheetId="2">'a)PU anexo 13'!$A$31</definedName>
    <definedName name="EncabezadoTipo5" localSheetId="3">'b)Basicos para PU'!$A$31</definedName>
    <definedName name="EncabezadoTipo6" localSheetId="2">'a)PU anexo 13'!$A$34</definedName>
    <definedName name="EncabezadoTipo6" localSheetId="3">'b)Basicos para PU'!$A$34</definedName>
    <definedName name="EncabezadoTipo7" localSheetId="2">'a)PU anexo 13'!$A$37</definedName>
    <definedName name="EncabezadoTipo7" localSheetId="3">'b)Basicos para PU'!$A$37</definedName>
    <definedName name="EncabezadoTipo8" localSheetId="2">'a)PU anexo 13'!$A$40</definedName>
    <definedName name="EncabezadoTipo8" localSheetId="3">'b)Basicos para PU'!$A$40</definedName>
    <definedName name="EncabezadoTipo9" localSheetId="2">'a)PU anexo 13'!$A$43</definedName>
    <definedName name="EncabezadoTipo9" localSheetId="3">'b)Basicos para PU'!$A$43</definedName>
    <definedName name="EncabezadoTipoOtros" localSheetId="2">'a)PU anexo 13'!$A$46</definedName>
    <definedName name="EncabezadoTipoOtros" localSheetId="3">'b)Basicos para PU'!$A$46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'a)PU anexo 13'!$B$49</definedName>
    <definedName name="InicioCostoDirecto" localSheetId="3">'b)Basicos para PU'!$B$49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'a)PU anexo 13'!$A$18:$H$18</definedName>
    <definedName name="RangoDescripcionMatriz" localSheetId="3">'b)Basicos para PU'!$A$18:$H$18</definedName>
    <definedName name="RangoSoloDatos" localSheetId="2">'a)PU anexo 13'!$A$16:$H$49</definedName>
    <definedName name="RangoSoloDatos" localSheetId="3">'b)Basicos para PU'!$A$16:$H$49</definedName>
    <definedName name="RangoTipo1">'N_Campos Especificos'!$D$3:$P$99</definedName>
    <definedName name="RangoTipo2">'N_Campos Especificos'!$S$3:$AE$99</definedName>
    <definedName name="RangoTipo3">'N_Campos Especificos'!$AI$3:$AU$99</definedName>
    <definedName name="RangoTipo4">'N_Campos Especificos'!$BN$3:$BZ$99</definedName>
    <definedName name="RangoTipo5">'N_Campos Especificos'!$CC$3:$CO$99</definedName>
    <definedName name="RangoTipo6">'N_Campos Especificos'!$CR$3:$DD$99</definedName>
    <definedName name="RangoTipo7">'N_Campos Especificos'!$DG$3:$DS$99</definedName>
    <definedName name="RangoTipo8">'N_Campos Especificos'!$DV$3:$EH$99</definedName>
    <definedName name="RangoTipo9">'N_Campos Especificos'!$EK$3:$EW$99</definedName>
    <definedName name="RangoTipoOtros">'N_Campos Especificos'!$AY$3:$BK$99</definedName>
    <definedName name="RangoTitulosARepetir" localSheetId="2">'a)PU anexo 13'!$A$1:$H$15</definedName>
    <definedName name="RangoTitulosARepetir" localSheetId="3">'b)Basicos para PU'!$A$1:$H$15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Especificos'!$Y$100</definedName>
    <definedName name="TotalImporte1Tipo3">'N_Campos Especificos'!$AO$100</definedName>
    <definedName name="TotalImporte1Tipo4">'N_Campos Especificos'!$BT$100</definedName>
    <definedName name="TotalImporte1Tipo5">'N_Campos Especificos'!$CI$100</definedName>
    <definedName name="TotalImporte1Tipo6">'N_Campos Especificos'!$CX$100</definedName>
    <definedName name="TotalImporte1Tipo7">'N_Campos Especificos'!$DM$100</definedName>
    <definedName name="TotalImporte1Tipo8">'N_Campos Especificos'!$EB$100</definedName>
    <definedName name="TotalImporte1Tipo9">'N_Campos Especificos'!$EQ$100</definedName>
    <definedName name="TotalImporte1TipoOtros">'N_Campos Especificos'!$BE$100</definedName>
    <definedName name="TotalImporte2Tipo1">'N_Campos Especificos'!$L$100</definedName>
    <definedName name="TotalImporte2Tipo2">'N_Campos Especificos'!$AA$100</definedName>
    <definedName name="TotalImporte2Tipo3">'N_Campos Especificos'!$AQ$100</definedName>
    <definedName name="TotalImporte2Tipo4">'N_Campos Especificos'!$BV$100</definedName>
    <definedName name="TotalImporte2Tipo5">'N_Campos Especificos'!$CK$100</definedName>
    <definedName name="TotalImporte2Tipo6">'N_Campos Especificos'!$CZ$100</definedName>
    <definedName name="TotalImporte2Tipo7">'N_Campos Especificos'!$DO$100</definedName>
    <definedName name="TotalImporte2Tipo8">'N_Campos Especificos'!$ED$100</definedName>
    <definedName name="TotalImporte2Tipo9">'N_Campos Especificos'!$ES$100</definedName>
    <definedName name="TotalImporte2TipoOtros">'N_Campos Especificos'!$BG$100</definedName>
    <definedName name="TotalPorcentaje1Tipo1">'N_Campos Especificos'!$M$100</definedName>
    <definedName name="TotalPorcentaje1Tipo2">'N_Campos Especificos'!$AB$100</definedName>
    <definedName name="TotalPorcentaje1Tipo3">'N_Campos Especificos'!$AR$100</definedName>
    <definedName name="TotalPorcentaje1Tipo4">'N_Campos Especificos'!$BW$100</definedName>
    <definedName name="TotalPorcentaje1Tipo5">'N_Campos Especificos'!$CL$100</definedName>
    <definedName name="TotalPorcentaje1Tipo6">'N_Campos Especificos'!$DA$100</definedName>
    <definedName name="TotalPorcentaje1Tipo7">'N_Campos Especificos'!$DP$100</definedName>
    <definedName name="TotalPorcentaje1Tipo8">'N_Campos Especificos'!$EE$100</definedName>
    <definedName name="TotalPorcentaje1Tipo9">'N_Campos Especificos'!$ET$100</definedName>
    <definedName name="TotalPorcentaje1TipoOtros">'N_Campos Especificos'!$BH$100</definedName>
    <definedName name="TotalPorcentaje2Tipo1">'N_Campos Especificos'!$N$100</definedName>
    <definedName name="TotalPorcentaje2Tipo2">'N_Campos Especificos'!$AC$100</definedName>
    <definedName name="TotalPorcentaje2Tipo3">'N_Campos Especificos'!$AS$100</definedName>
    <definedName name="TotalPorcentaje2Tipo4">'N_Campos Especificos'!$BX$100</definedName>
    <definedName name="TotalPorcentaje2Tipo5">'N_Campos Especificos'!$CM$100</definedName>
    <definedName name="TotalPorcentaje2Tipo6">'N_Campos Especificos'!$DB$100</definedName>
    <definedName name="TotalPorcentaje2Tipo7">'N_Campos Especificos'!$DQ$100</definedName>
    <definedName name="TotalPorcentaje2Tipo8">'N_Campos Especificos'!$EF$100</definedName>
    <definedName name="TotalPorcentaje2Tipo9">'N_Campos Especificos'!$EU$100</definedName>
    <definedName name="TotalPorcentaje2TipoOtros">'N_Campos Especificos'!$BI$100</definedName>
    <definedName name="totalpresupuestoprimeramoneda">'N_Campos Generales'!$C$56</definedName>
    <definedName name="totalpresupuestosegundamoneda">'N_Campos Generales'!$C$57</definedName>
    <definedName name="TotalTipo1" localSheetId="2">'a)PU anexo 13'!$A$21</definedName>
    <definedName name="TotalTipo1" localSheetId="3">'b)Basicos para PU'!$A$21</definedName>
    <definedName name="TotalTipo2" localSheetId="2">'a)PU anexo 13'!$A$24</definedName>
    <definedName name="TotalTipo2" localSheetId="3">'b)Basicos para PU'!$A$24</definedName>
    <definedName name="TotalTipo3" localSheetId="2">'a)PU anexo 13'!$A$27</definedName>
    <definedName name="TotalTipo3" localSheetId="3">'b)Basicos para PU'!$A$27</definedName>
    <definedName name="TotalTipo4" localSheetId="2">'a)PU anexo 13'!$A$30</definedName>
    <definedName name="TotalTipo4" localSheetId="3">'b)Basicos para PU'!$A$30</definedName>
    <definedName name="TotalTipo5" localSheetId="2">'a)PU anexo 13'!$A$33</definedName>
    <definedName name="TotalTipo5" localSheetId="3">'b)Basicos para PU'!$A$33</definedName>
    <definedName name="TotalTipo6" localSheetId="2">'a)PU anexo 13'!$A$36</definedName>
    <definedName name="TotalTipo6" localSheetId="3">'b)Basicos para PU'!$A$36</definedName>
    <definedName name="TotalTipo7" localSheetId="2">'a)PU anexo 13'!$A$39</definedName>
    <definedName name="TotalTipo7" localSheetId="3">'b)Basicos para PU'!$A$39</definedName>
    <definedName name="TotalTipo8" localSheetId="2">'a)PU anexo 13'!$A$42</definedName>
    <definedName name="TotalTipo8" localSheetId="3">'b)Basicos para PU'!$A$42</definedName>
    <definedName name="TotalTipo9" localSheetId="2">'a)PU anexo 13'!$A$45</definedName>
    <definedName name="TotalTipo9" localSheetId="3">'b)Basicos para PU'!$A$45</definedName>
    <definedName name="TotalTipoOtros" localSheetId="2">'a)PU anexo 13'!$A$48</definedName>
    <definedName name="TotalTipoOtros" localSheetId="3">'b)Basicos para PU'!$A$48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B2" i="14" l="1"/>
  <c r="B7" i="23"/>
  <c r="B2" i="23"/>
  <c r="B11" i="23" l="1"/>
  <c r="B11" i="14"/>
  <c r="B7" i="14" l="1"/>
  <c r="G49" i="23" l="1"/>
  <c r="H47" i="23"/>
  <c r="G47" i="23"/>
  <c r="F47" i="23"/>
  <c r="E47" i="23"/>
  <c r="D47" i="23"/>
  <c r="C47" i="23"/>
  <c r="B47" i="23"/>
  <c r="A47" i="23"/>
  <c r="H44" i="23"/>
  <c r="G44" i="23"/>
  <c r="F44" i="23"/>
  <c r="E44" i="23"/>
  <c r="D44" i="23"/>
  <c r="C44" i="23"/>
  <c r="B44" i="23"/>
  <c r="A44" i="23"/>
  <c r="H41" i="23"/>
  <c r="G41" i="23"/>
  <c r="F41" i="23"/>
  <c r="E41" i="23"/>
  <c r="D41" i="23"/>
  <c r="C41" i="23"/>
  <c r="B41" i="23"/>
  <c r="A41" i="23"/>
  <c r="H38" i="23"/>
  <c r="G38" i="23"/>
  <c r="F38" i="23"/>
  <c r="E38" i="23"/>
  <c r="D38" i="23"/>
  <c r="C38" i="23"/>
  <c r="B38" i="23"/>
  <c r="A38" i="23"/>
  <c r="H35" i="23"/>
  <c r="G35" i="23"/>
  <c r="F35" i="23"/>
  <c r="E35" i="23"/>
  <c r="D35" i="23"/>
  <c r="C35" i="23"/>
  <c r="B35" i="23"/>
  <c r="A35" i="23"/>
  <c r="H32" i="23"/>
  <c r="G32" i="23"/>
  <c r="F32" i="23"/>
  <c r="E32" i="23"/>
  <c r="D32" i="23"/>
  <c r="C32" i="23"/>
  <c r="B32" i="23"/>
  <c r="A32" i="23"/>
  <c r="H29" i="23"/>
  <c r="G29" i="23"/>
  <c r="F29" i="23"/>
  <c r="E29" i="23"/>
  <c r="D29" i="23"/>
  <c r="C29" i="23"/>
  <c r="B29" i="23"/>
  <c r="A29" i="23"/>
  <c r="H26" i="23"/>
  <c r="G26" i="23"/>
  <c r="F26" i="23"/>
  <c r="E26" i="23"/>
  <c r="D26" i="23"/>
  <c r="C26" i="23"/>
  <c r="B26" i="23"/>
  <c r="A26" i="23"/>
  <c r="H23" i="23"/>
  <c r="G23" i="23"/>
  <c r="F23" i="23"/>
  <c r="E23" i="23"/>
  <c r="D23" i="23"/>
  <c r="C23" i="23"/>
  <c r="B23" i="23"/>
  <c r="A23" i="23"/>
  <c r="H20" i="23"/>
  <c r="G20" i="23"/>
  <c r="F20" i="23"/>
  <c r="E20" i="23"/>
  <c r="D20" i="23"/>
  <c r="C20" i="23"/>
  <c r="B20" i="23"/>
  <c r="A20" i="23"/>
  <c r="A18" i="23"/>
  <c r="G17" i="23"/>
  <c r="F17" i="23"/>
  <c r="D17" i="23"/>
  <c r="B17" i="23"/>
  <c r="E16" i="23"/>
  <c r="B16" i="23"/>
  <c r="G10" i="23"/>
  <c r="G9" i="23"/>
  <c r="G8" i="23"/>
  <c r="B8" i="23"/>
  <c r="G7" i="23"/>
  <c r="B6" i="23"/>
  <c r="B6" i="14" l="1"/>
  <c r="E21" i="10" l="1"/>
  <c r="N100" i="10" l="1"/>
  <c r="Q4" i="10"/>
  <c r="R4" i="10"/>
  <c r="Q5" i="10"/>
  <c r="R5" i="10"/>
  <c r="Q6" i="10"/>
  <c r="R6" i="10"/>
  <c r="Q7" i="10"/>
  <c r="R7" i="10"/>
  <c r="Q8" i="10"/>
  <c r="R8" i="10"/>
  <c r="Q9" i="10"/>
  <c r="R9" i="10"/>
  <c r="Q10" i="10"/>
  <c r="R10" i="10"/>
  <c r="Q11" i="10"/>
  <c r="R11" i="10"/>
  <c r="Q12" i="10"/>
  <c r="R12" i="10"/>
  <c r="Q13" i="10"/>
  <c r="R13" i="10"/>
  <c r="Q14" i="10"/>
  <c r="R14" i="10"/>
  <c r="Q15" i="10"/>
  <c r="R15" i="10"/>
  <c r="Q16" i="10"/>
  <c r="R16" i="10"/>
  <c r="Q17" i="10"/>
  <c r="R17" i="10"/>
  <c r="Q18" i="10"/>
  <c r="R18" i="10"/>
  <c r="Q19" i="10"/>
  <c r="R19" i="10"/>
  <c r="Q20" i="10"/>
  <c r="R20" i="10"/>
  <c r="Q21" i="10"/>
  <c r="R21" i="10"/>
  <c r="Q22" i="10"/>
  <c r="R22" i="10"/>
  <c r="Q23" i="10"/>
  <c r="R23" i="10"/>
  <c r="Q24" i="10"/>
  <c r="R24" i="10"/>
  <c r="Q25" i="10"/>
  <c r="R25" i="10"/>
  <c r="Q26" i="10"/>
  <c r="R26" i="10"/>
  <c r="Q27" i="10"/>
  <c r="R27" i="10"/>
  <c r="Q28" i="10"/>
  <c r="R28" i="10"/>
  <c r="Q29" i="10"/>
  <c r="R29" i="10"/>
  <c r="Q30" i="10"/>
  <c r="R30" i="10"/>
  <c r="Q31" i="10"/>
  <c r="R31" i="10"/>
  <c r="Q32" i="10"/>
  <c r="R32" i="10"/>
  <c r="Q33" i="10"/>
  <c r="R33" i="10"/>
  <c r="Q34" i="10"/>
  <c r="R34" i="10"/>
  <c r="Q35" i="10"/>
  <c r="R35" i="10"/>
  <c r="Q36" i="10"/>
  <c r="R36" i="10"/>
  <c r="Q37" i="10"/>
  <c r="R37" i="10"/>
  <c r="Q38" i="10"/>
  <c r="R38" i="10"/>
  <c r="Q39" i="10"/>
  <c r="R39" i="10"/>
  <c r="Q40" i="10"/>
  <c r="R40" i="10"/>
  <c r="Q41" i="10"/>
  <c r="R41" i="10"/>
  <c r="Q42" i="10"/>
  <c r="R42" i="10"/>
  <c r="Q43" i="10"/>
  <c r="R43" i="10"/>
  <c r="Q44" i="10"/>
  <c r="R44" i="10"/>
  <c r="Q45" i="10"/>
  <c r="R45" i="10"/>
  <c r="Q46" i="10"/>
  <c r="R46" i="10"/>
  <c r="Q47" i="10"/>
  <c r="R47" i="10"/>
  <c r="Q48" i="10"/>
  <c r="R48" i="10"/>
  <c r="Q49" i="10"/>
  <c r="R49" i="10"/>
  <c r="Q50" i="10"/>
  <c r="R50" i="10"/>
  <c r="Q51" i="10"/>
  <c r="R51" i="10"/>
  <c r="Q52" i="10"/>
  <c r="R52" i="10"/>
  <c r="Q53" i="10"/>
  <c r="R53" i="10"/>
  <c r="Q54" i="10"/>
  <c r="R54" i="10"/>
  <c r="Q55" i="10"/>
  <c r="R55" i="10"/>
  <c r="Q56" i="10"/>
  <c r="R56" i="10"/>
  <c r="Q57" i="10"/>
  <c r="R57" i="10"/>
  <c r="Q58" i="10"/>
  <c r="R58" i="10"/>
  <c r="Q59" i="10"/>
  <c r="R59" i="10"/>
  <c r="Q60" i="10"/>
  <c r="R60" i="10"/>
  <c r="Q61" i="10"/>
  <c r="R61" i="10"/>
  <c r="Q62" i="10"/>
  <c r="R62" i="10"/>
  <c r="Q63" i="10"/>
  <c r="R63" i="10"/>
  <c r="Q64" i="10"/>
  <c r="R64" i="10"/>
  <c r="Q65" i="10"/>
  <c r="R65" i="10"/>
  <c r="Q66" i="10"/>
  <c r="R66" i="10"/>
  <c r="Q67" i="10"/>
  <c r="R67" i="10"/>
  <c r="Q68" i="10"/>
  <c r="R68" i="10"/>
  <c r="Q69" i="10"/>
  <c r="R69" i="10"/>
  <c r="Q70" i="10"/>
  <c r="R70" i="10"/>
  <c r="Q71" i="10"/>
  <c r="R71" i="10"/>
  <c r="Q72" i="10"/>
  <c r="R72" i="10"/>
  <c r="Q73" i="10"/>
  <c r="R73" i="10"/>
  <c r="Q74" i="10"/>
  <c r="R74" i="10"/>
  <c r="Q75" i="10"/>
  <c r="R75" i="10"/>
  <c r="Q76" i="10"/>
  <c r="R76" i="10"/>
  <c r="Q77" i="10"/>
  <c r="R77" i="10"/>
  <c r="Q78" i="10"/>
  <c r="R78" i="10"/>
  <c r="Q79" i="10"/>
  <c r="R79" i="10"/>
  <c r="Q80" i="10"/>
  <c r="R80" i="10"/>
  <c r="Q81" i="10"/>
  <c r="R81" i="10"/>
  <c r="Q82" i="10"/>
  <c r="R82" i="10"/>
  <c r="Q83" i="10"/>
  <c r="R83" i="10"/>
  <c r="Q84" i="10"/>
  <c r="R84" i="10"/>
  <c r="Q85" i="10"/>
  <c r="R85" i="10"/>
  <c r="Q86" i="10"/>
  <c r="R86" i="10"/>
  <c r="Q87" i="10"/>
  <c r="R87" i="10"/>
  <c r="Q88" i="10"/>
  <c r="R88" i="10"/>
  <c r="Q89" i="10"/>
  <c r="R89" i="10"/>
  <c r="Q90" i="10"/>
  <c r="R90" i="10"/>
  <c r="Q91" i="10"/>
  <c r="R91" i="10"/>
  <c r="Q92" i="10"/>
  <c r="R92" i="10"/>
  <c r="Q93" i="10"/>
  <c r="R93" i="10"/>
  <c r="Q94" i="10"/>
  <c r="R94" i="10"/>
  <c r="Q95" i="10"/>
  <c r="R95" i="10"/>
  <c r="Q96" i="10"/>
  <c r="R96" i="10"/>
  <c r="Q97" i="10"/>
  <c r="R97" i="10"/>
  <c r="Q98" i="10"/>
  <c r="R98" i="10"/>
  <c r="Q99" i="10"/>
  <c r="R99" i="10"/>
  <c r="R3" i="10"/>
  <c r="B17" i="14"/>
  <c r="AV99" i="10"/>
  <c r="AV98" i="10"/>
  <c r="AV97" i="10"/>
  <c r="AV96" i="10"/>
  <c r="AV95" i="10"/>
  <c r="AV94" i="10"/>
  <c r="AV93" i="10"/>
  <c r="AV92" i="10"/>
  <c r="AV91" i="10"/>
  <c r="AV90" i="10"/>
  <c r="AV89" i="10"/>
  <c r="AV88" i="10"/>
  <c r="AV87" i="10"/>
  <c r="AV86" i="10"/>
  <c r="AV85" i="10"/>
  <c r="AV84" i="10"/>
  <c r="AV83" i="10"/>
  <c r="AV82" i="10"/>
  <c r="AV81" i="10"/>
  <c r="AV80" i="10"/>
  <c r="AV79" i="10"/>
  <c r="AV78" i="10"/>
  <c r="AV77" i="10"/>
  <c r="AV76" i="10"/>
  <c r="AV75" i="10"/>
  <c r="AV74" i="10"/>
  <c r="AV73" i="10"/>
  <c r="AV72" i="10"/>
  <c r="AV71" i="10"/>
  <c r="AV70" i="10"/>
  <c r="AV69" i="10"/>
  <c r="AV68" i="10"/>
  <c r="AV67" i="10"/>
  <c r="AV66" i="10"/>
  <c r="AV65" i="10"/>
  <c r="AV64" i="10"/>
  <c r="AV63" i="10"/>
  <c r="AV62" i="10"/>
  <c r="AV61" i="10"/>
  <c r="AV60" i="10"/>
  <c r="AV59" i="10"/>
  <c r="AV58" i="10"/>
  <c r="AV57" i="10"/>
  <c r="AV56" i="10"/>
  <c r="AV55" i="10"/>
  <c r="AV54" i="10"/>
  <c r="AV53" i="10"/>
  <c r="AV52" i="10"/>
  <c r="AV51" i="10"/>
  <c r="AV50" i="10"/>
  <c r="AV49" i="10"/>
  <c r="AV48" i="10"/>
  <c r="AV47" i="10"/>
  <c r="AV46" i="10"/>
  <c r="AV45" i="10"/>
  <c r="AV44" i="10"/>
  <c r="AV43" i="10"/>
  <c r="AV42" i="10"/>
  <c r="AV41" i="10"/>
  <c r="AV40" i="10"/>
  <c r="AV39" i="10"/>
  <c r="AV38" i="10"/>
  <c r="AV37" i="10"/>
  <c r="AV36" i="10"/>
  <c r="AV35" i="10"/>
  <c r="AV34" i="10"/>
  <c r="AV33" i="10"/>
  <c r="AV32" i="10"/>
  <c r="AV31" i="10"/>
  <c r="AV30" i="10"/>
  <c r="AV29" i="10"/>
  <c r="AV28" i="10"/>
  <c r="AV27" i="10"/>
  <c r="AV26" i="10"/>
  <c r="AV25" i="10"/>
  <c r="AV24" i="10"/>
  <c r="AV23" i="10"/>
  <c r="AV22" i="10"/>
  <c r="AV21" i="10"/>
  <c r="AV20" i="10"/>
  <c r="AV19" i="10"/>
  <c r="AV18" i="10"/>
  <c r="AV17" i="10"/>
  <c r="AV16" i="10"/>
  <c r="AV15" i="10"/>
  <c r="AV14" i="10"/>
  <c r="AV13" i="10"/>
  <c r="AV12" i="10"/>
  <c r="AV11" i="10"/>
  <c r="AV10" i="10"/>
  <c r="AV9" i="10"/>
  <c r="AV8" i="10"/>
  <c r="AV7" i="10"/>
  <c r="AV6" i="10"/>
  <c r="AV5" i="10"/>
  <c r="AV4" i="10"/>
  <c r="AF99" i="10"/>
  <c r="AF98" i="10"/>
  <c r="AF97" i="10"/>
  <c r="AF96" i="10"/>
  <c r="AF95" i="10"/>
  <c r="AF94" i="10"/>
  <c r="AF93" i="10"/>
  <c r="AF92" i="10"/>
  <c r="AF91" i="10"/>
  <c r="AF90" i="10"/>
  <c r="AF89" i="10"/>
  <c r="AF88" i="10"/>
  <c r="AF87" i="10"/>
  <c r="AF86" i="10"/>
  <c r="AF85" i="10"/>
  <c r="AF84" i="10"/>
  <c r="AF83" i="10"/>
  <c r="AF82" i="10"/>
  <c r="AF81" i="10"/>
  <c r="AF80" i="10"/>
  <c r="AF79" i="10"/>
  <c r="AF78" i="10"/>
  <c r="AF77" i="10"/>
  <c r="AF76" i="10"/>
  <c r="AF75" i="10"/>
  <c r="AF74" i="10"/>
  <c r="AF73" i="10"/>
  <c r="AF72" i="10"/>
  <c r="AF71" i="10"/>
  <c r="AF70" i="10"/>
  <c r="AF69" i="10"/>
  <c r="AF68" i="10"/>
  <c r="AF67" i="10"/>
  <c r="AF66" i="10"/>
  <c r="AF65" i="10"/>
  <c r="AF64" i="10"/>
  <c r="AF63" i="10"/>
  <c r="AF62" i="10"/>
  <c r="AF61" i="10"/>
  <c r="AF60" i="10"/>
  <c r="AF59" i="10"/>
  <c r="AF58" i="10"/>
  <c r="AF57" i="10"/>
  <c r="AF56" i="10"/>
  <c r="AF55" i="10"/>
  <c r="AF54" i="10"/>
  <c r="AF53" i="10"/>
  <c r="AF52" i="10"/>
  <c r="AF51" i="10"/>
  <c r="AF50" i="10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F6" i="10"/>
  <c r="AF5" i="10"/>
  <c r="AF4" i="10"/>
  <c r="AF3" i="10"/>
  <c r="AV3" i="10"/>
  <c r="G17" i="14"/>
  <c r="D23" i="14"/>
  <c r="C23" i="14"/>
  <c r="B23" i="14"/>
  <c r="A23" i="14"/>
  <c r="H44" i="14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H32" i="14"/>
  <c r="G32" i="14"/>
  <c r="F32" i="14"/>
  <c r="E32" i="14"/>
  <c r="D32" i="14"/>
  <c r="C32" i="14"/>
  <c r="B32" i="14"/>
  <c r="A32" i="14"/>
  <c r="EU100" i="10"/>
  <c r="ET100" i="10"/>
  <c r="EF100" i="10"/>
  <c r="EE100" i="10"/>
  <c r="DQ100" i="10"/>
  <c r="DP100" i="10"/>
  <c r="DB100" i="10"/>
  <c r="DA100" i="10"/>
  <c r="CM100" i="10"/>
  <c r="CL100" i="10"/>
  <c r="BX100" i="10"/>
  <c r="BW100" i="10"/>
  <c r="BI100" i="10"/>
  <c r="BH100" i="10"/>
  <c r="AS100" i="10"/>
  <c r="AR100" i="10"/>
  <c r="AC100" i="10"/>
  <c r="AB100" i="10"/>
  <c r="M100" i="10"/>
  <c r="EY99" i="10"/>
  <c r="EX99" i="10"/>
  <c r="EJ99" i="10"/>
  <c r="EI99" i="10"/>
  <c r="DU99" i="10"/>
  <c r="DT99" i="10"/>
  <c r="DF99" i="10"/>
  <c r="DE99" i="10"/>
  <c r="CQ99" i="10"/>
  <c r="CP99" i="10"/>
  <c r="CB99" i="10"/>
  <c r="CA99" i="10"/>
  <c r="BM99" i="10"/>
  <c r="BL99" i="10"/>
  <c r="AX99" i="10"/>
  <c r="AW99" i="10"/>
  <c r="AH99" i="10"/>
  <c r="AG99" i="10"/>
  <c r="EY98" i="10"/>
  <c r="EX98" i="10"/>
  <c r="EJ98" i="10"/>
  <c r="EI98" i="10"/>
  <c r="DU98" i="10"/>
  <c r="DT98" i="10"/>
  <c r="DF98" i="10"/>
  <c r="DE98" i="10"/>
  <c r="CQ98" i="10"/>
  <c r="CP98" i="10"/>
  <c r="CB98" i="10"/>
  <c r="CA98" i="10"/>
  <c r="BM98" i="10"/>
  <c r="BL98" i="10"/>
  <c r="AX98" i="10"/>
  <c r="AW98" i="10"/>
  <c r="AH98" i="10"/>
  <c r="AG98" i="10"/>
  <c r="EY97" i="10"/>
  <c r="EX97" i="10"/>
  <c r="EJ97" i="10"/>
  <c r="EI97" i="10"/>
  <c r="DU97" i="10"/>
  <c r="DT97" i="10"/>
  <c r="DF97" i="10"/>
  <c r="DE97" i="10"/>
  <c r="CQ97" i="10"/>
  <c r="CP97" i="10"/>
  <c r="CB97" i="10"/>
  <c r="CA97" i="10"/>
  <c r="BM97" i="10"/>
  <c r="BL97" i="10"/>
  <c r="AX97" i="10"/>
  <c r="AW97" i="10"/>
  <c r="AH97" i="10"/>
  <c r="AG97" i="10"/>
  <c r="EY96" i="10"/>
  <c r="EX96" i="10"/>
  <c r="EJ96" i="10"/>
  <c r="EI96" i="10"/>
  <c r="DU96" i="10"/>
  <c r="DT96" i="10"/>
  <c r="DF96" i="10"/>
  <c r="DE96" i="10"/>
  <c r="CQ96" i="10"/>
  <c r="CP96" i="10"/>
  <c r="CB96" i="10"/>
  <c r="CA96" i="10"/>
  <c r="BM96" i="10"/>
  <c r="BL96" i="10"/>
  <c r="AX96" i="10"/>
  <c r="AW96" i="10"/>
  <c r="AH96" i="10"/>
  <c r="AG96" i="10"/>
  <c r="EY95" i="10"/>
  <c r="EX95" i="10"/>
  <c r="EJ95" i="10"/>
  <c r="EI95" i="10"/>
  <c r="DU95" i="10"/>
  <c r="DT95" i="10"/>
  <c r="DF95" i="10"/>
  <c r="DE95" i="10"/>
  <c r="CQ95" i="10"/>
  <c r="CP95" i="10"/>
  <c r="CB95" i="10"/>
  <c r="CA95" i="10"/>
  <c r="BM95" i="10"/>
  <c r="BL95" i="10"/>
  <c r="AX95" i="10"/>
  <c r="AW95" i="10"/>
  <c r="AH95" i="10"/>
  <c r="AG95" i="10"/>
  <c r="EY94" i="10"/>
  <c r="EX94" i="10"/>
  <c r="EJ94" i="10"/>
  <c r="EI94" i="10"/>
  <c r="DU94" i="10"/>
  <c r="DT94" i="10"/>
  <c r="DF94" i="10"/>
  <c r="DE94" i="10"/>
  <c r="CQ94" i="10"/>
  <c r="CP94" i="10"/>
  <c r="CB94" i="10"/>
  <c r="CA94" i="10"/>
  <c r="BM94" i="10"/>
  <c r="BL94" i="10"/>
  <c r="AX94" i="10"/>
  <c r="AW94" i="10"/>
  <c r="AH94" i="10"/>
  <c r="AG94" i="10"/>
  <c r="EY93" i="10"/>
  <c r="EX93" i="10"/>
  <c r="EJ93" i="10"/>
  <c r="EI93" i="10"/>
  <c r="DU93" i="10"/>
  <c r="DT93" i="10"/>
  <c r="DF93" i="10"/>
  <c r="DE93" i="10"/>
  <c r="CQ93" i="10"/>
  <c r="CP93" i="10"/>
  <c r="CB93" i="10"/>
  <c r="CA93" i="10"/>
  <c r="BM93" i="10"/>
  <c r="BL93" i="10"/>
  <c r="AX93" i="10"/>
  <c r="AW93" i="10"/>
  <c r="AH93" i="10"/>
  <c r="AG93" i="10"/>
  <c r="EY92" i="10"/>
  <c r="EX92" i="10"/>
  <c r="EJ92" i="10"/>
  <c r="EI92" i="10"/>
  <c r="DU92" i="10"/>
  <c r="DT92" i="10"/>
  <c r="DF92" i="10"/>
  <c r="DE92" i="10"/>
  <c r="CQ92" i="10"/>
  <c r="CP92" i="10"/>
  <c r="CB92" i="10"/>
  <c r="CA92" i="10"/>
  <c r="BM92" i="10"/>
  <c r="BL92" i="10"/>
  <c r="AX92" i="10"/>
  <c r="AW92" i="10"/>
  <c r="AH92" i="10"/>
  <c r="AG92" i="10"/>
  <c r="EY91" i="10"/>
  <c r="EX91" i="10"/>
  <c r="EJ91" i="10"/>
  <c r="EI91" i="10"/>
  <c r="DU91" i="10"/>
  <c r="DT91" i="10"/>
  <c r="DF91" i="10"/>
  <c r="DE91" i="10"/>
  <c r="CQ91" i="10"/>
  <c r="CP91" i="10"/>
  <c r="CB91" i="10"/>
  <c r="CA91" i="10"/>
  <c r="BM91" i="10"/>
  <c r="BL91" i="10"/>
  <c r="AX91" i="10"/>
  <c r="AW91" i="10"/>
  <c r="AH91" i="10"/>
  <c r="AG91" i="10"/>
  <c r="EY90" i="10"/>
  <c r="EX90" i="10"/>
  <c r="EJ90" i="10"/>
  <c r="EI90" i="10"/>
  <c r="DU90" i="10"/>
  <c r="DT90" i="10"/>
  <c r="DF90" i="10"/>
  <c r="DE90" i="10"/>
  <c r="CQ90" i="10"/>
  <c r="CP90" i="10"/>
  <c r="CB90" i="10"/>
  <c r="CA90" i="10"/>
  <c r="BM90" i="10"/>
  <c r="BL90" i="10"/>
  <c r="AX90" i="10"/>
  <c r="AW90" i="10"/>
  <c r="AH90" i="10"/>
  <c r="AG90" i="10"/>
  <c r="EY89" i="10"/>
  <c r="EX89" i="10"/>
  <c r="EJ89" i="10"/>
  <c r="EI89" i="10"/>
  <c r="DU89" i="10"/>
  <c r="DT89" i="10"/>
  <c r="DF89" i="10"/>
  <c r="DE89" i="10"/>
  <c r="CQ89" i="10"/>
  <c r="CP89" i="10"/>
  <c r="CB89" i="10"/>
  <c r="CA89" i="10"/>
  <c r="BM89" i="10"/>
  <c r="BL89" i="10"/>
  <c r="AX89" i="10"/>
  <c r="AW89" i="10"/>
  <c r="AH89" i="10"/>
  <c r="AG89" i="10"/>
  <c r="EY88" i="10"/>
  <c r="EX88" i="10"/>
  <c r="EJ88" i="10"/>
  <c r="EI88" i="10"/>
  <c r="DU88" i="10"/>
  <c r="DT88" i="10"/>
  <c r="DF88" i="10"/>
  <c r="DE88" i="10"/>
  <c r="CQ88" i="10"/>
  <c r="CP88" i="10"/>
  <c r="CB88" i="10"/>
  <c r="CA88" i="10"/>
  <c r="BM88" i="10"/>
  <c r="BL88" i="10"/>
  <c r="AX88" i="10"/>
  <c r="AW88" i="10"/>
  <c r="AH88" i="10"/>
  <c r="AG88" i="10"/>
  <c r="EY87" i="10"/>
  <c r="EX87" i="10"/>
  <c r="EJ87" i="10"/>
  <c r="EI87" i="10"/>
  <c r="DU87" i="10"/>
  <c r="DT87" i="10"/>
  <c r="DF87" i="10"/>
  <c r="DE87" i="10"/>
  <c r="CQ87" i="10"/>
  <c r="CP87" i="10"/>
  <c r="CB87" i="10"/>
  <c r="CA87" i="10"/>
  <c r="BM87" i="10"/>
  <c r="BL87" i="10"/>
  <c r="AX87" i="10"/>
  <c r="AW87" i="10"/>
  <c r="AH87" i="10"/>
  <c r="AG87" i="10"/>
  <c r="EY86" i="10"/>
  <c r="EX86" i="10"/>
  <c r="EJ86" i="10"/>
  <c r="EI86" i="10"/>
  <c r="DU86" i="10"/>
  <c r="DT86" i="10"/>
  <c r="DF86" i="10"/>
  <c r="DE86" i="10"/>
  <c r="CQ86" i="10"/>
  <c r="CP86" i="10"/>
  <c r="CB86" i="10"/>
  <c r="CA86" i="10"/>
  <c r="BM86" i="10"/>
  <c r="BL86" i="10"/>
  <c r="AX86" i="10"/>
  <c r="AW86" i="10"/>
  <c r="AH86" i="10"/>
  <c r="AG86" i="10"/>
  <c r="EY85" i="10"/>
  <c r="EX85" i="10"/>
  <c r="EJ85" i="10"/>
  <c r="EI85" i="10"/>
  <c r="DU85" i="10"/>
  <c r="DT85" i="10"/>
  <c r="DF85" i="10"/>
  <c r="DE85" i="10"/>
  <c r="CQ85" i="10"/>
  <c r="CP85" i="10"/>
  <c r="CB85" i="10"/>
  <c r="CA85" i="10"/>
  <c r="BM85" i="10"/>
  <c r="BL85" i="10"/>
  <c r="AX85" i="10"/>
  <c r="AW85" i="10"/>
  <c r="AH85" i="10"/>
  <c r="AG85" i="10"/>
  <c r="EY84" i="10"/>
  <c r="EX84" i="10"/>
  <c r="EJ84" i="10"/>
  <c r="EI84" i="10"/>
  <c r="DU84" i="10"/>
  <c r="DT84" i="10"/>
  <c r="DF84" i="10"/>
  <c r="DE84" i="10"/>
  <c r="CQ84" i="10"/>
  <c r="CP84" i="10"/>
  <c r="CB84" i="10"/>
  <c r="CA84" i="10"/>
  <c r="BM84" i="10"/>
  <c r="BL84" i="10"/>
  <c r="AX84" i="10"/>
  <c r="AW84" i="10"/>
  <c r="AH84" i="10"/>
  <c r="AG84" i="10"/>
  <c r="EY83" i="10"/>
  <c r="EX83" i="10"/>
  <c r="EJ83" i="10"/>
  <c r="EI83" i="10"/>
  <c r="DU83" i="10"/>
  <c r="DT83" i="10"/>
  <c r="DF83" i="10"/>
  <c r="DE83" i="10"/>
  <c r="CQ83" i="10"/>
  <c r="CP83" i="10"/>
  <c r="CB83" i="10"/>
  <c r="CA83" i="10"/>
  <c r="BM83" i="10"/>
  <c r="BL83" i="10"/>
  <c r="AX83" i="10"/>
  <c r="AW83" i="10"/>
  <c r="AH83" i="10"/>
  <c r="AG83" i="10"/>
  <c r="EY82" i="10"/>
  <c r="EX82" i="10"/>
  <c r="EJ82" i="10"/>
  <c r="EI82" i="10"/>
  <c r="DU82" i="10"/>
  <c r="DT82" i="10"/>
  <c r="DF82" i="10"/>
  <c r="DE82" i="10"/>
  <c r="CQ82" i="10"/>
  <c r="CP82" i="10"/>
  <c r="CB82" i="10"/>
  <c r="CA82" i="10"/>
  <c r="BM82" i="10"/>
  <c r="BL82" i="10"/>
  <c r="AX82" i="10"/>
  <c r="AW82" i="10"/>
  <c r="AH82" i="10"/>
  <c r="AG82" i="10"/>
  <c r="EY81" i="10"/>
  <c r="EX81" i="10"/>
  <c r="EJ81" i="10"/>
  <c r="EI81" i="10"/>
  <c r="DU81" i="10"/>
  <c r="DT81" i="10"/>
  <c r="DF81" i="10"/>
  <c r="DE81" i="10"/>
  <c r="CQ81" i="10"/>
  <c r="CP81" i="10"/>
  <c r="CB81" i="10"/>
  <c r="CA81" i="10"/>
  <c r="BM81" i="10"/>
  <c r="BL81" i="10"/>
  <c r="AX81" i="10"/>
  <c r="AW81" i="10"/>
  <c r="AH81" i="10"/>
  <c r="AG81" i="10"/>
  <c r="EY80" i="10"/>
  <c r="EX80" i="10"/>
  <c r="EJ80" i="10"/>
  <c r="EI80" i="10"/>
  <c r="DU80" i="10"/>
  <c r="DT80" i="10"/>
  <c r="DF80" i="10"/>
  <c r="DE80" i="10"/>
  <c r="CQ80" i="10"/>
  <c r="CP80" i="10"/>
  <c r="CB80" i="10"/>
  <c r="CA80" i="10"/>
  <c r="BM80" i="10"/>
  <c r="BL80" i="10"/>
  <c r="AX80" i="10"/>
  <c r="AW80" i="10"/>
  <c r="AH80" i="10"/>
  <c r="AG80" i="10"/>
  <c r="EY79" i="10"/>
  <c r="EX79" i="10"/>
  <c r="EJ79" i="10"/>
  <c r="EI79" i="10"/>
  <c r="DU79" i="10"/>
  <c r="DT79" i="10"/>
  <c r="DF79" i="10"/>
  <c r="DE79" i="10"/>
  <c r="CQ79" i="10"/>
  <c r="CP79" i="10"/>
  <c r="CB79" i="10"/>
  <c r="CA79" i="10"/>
  <c r="BM79" i="10"/>
  <c r="BL79" i="10"/>
  <c r="AX79" i="10"/>
  <c r="AW79" i="10"/>
  <c r="AH79" i="10"/>
  <c r="AG79" i="10"/>
  <c r="EY78" i="10"/>
  <c r="EX78" i="10"/>
  <c r="EJ78" i="10"/>
  <c r="EI78" i="10"/>
  <c r="DU78" i="10"/>
  <c r="DT78" i="10"/>
  <c r="DF78" i="10"/>
  <c r="DE78" i="10"/>
  <c r="CQ78" i="10"/>
  <c r="CP78" i="10"/>
  <c r="CB78" i="10"/>
  <c r="CA78" i="10"/>
  <c r="BM78" i="10"/>
  <c r="BL78" i="10"/>
  <c r="AX78" i="10"/>
  <c r="AW78" i="10"/>
  <c r="AH78" i="10"/>
  <c r="AG78" i="10"/>
  <c r="EY77" i="10"/>
  <c r="EX77" i="10"/>
  <c r="EJ77" i="10"/>
  <c r="EI77" i="10"/>
  <c r="DU77" i="10"/>
  <c r="DT77" i="10"/>
  <c r="DF77" i="10"/>
  <c r="DE77" i="10"/>
  <c r="CQ77" i="10"/>
  <c r="CP77" i="10"/>
  <c r="CB77" i="10"/>
  <c r="CA77" i="10"/>
  <c r="BM77" i="10"/>
  <c r="BL77" i="10"/>
  <c r="AX77" i="10"/>
  <c r="AW77" i="10"/>
  <c r="AH77" i="10"/>
  <c r="AG77" i="10"/>
  <c r="EY76" i="10"/>
  <c r="EX76" i="10"/>
  <c r="EJ76" i="10"/>
  <c r="EI76" i="10"/>
  <c r="DU76" i="10"/>
  <c r="DT76" i="10"/>
  <c r="DF76" i="10"/>
  <c r="DE76" i="10"/>
  <c r="CQ76" i="10"/>
  <c r="CP76" i="10"/>
  <c r="CB76" i="10"/>
  <c r="CA76" i="10"/>
  <c r="BM76" i="10"/>
  <c r="BL76" i="10"/>
  <c r="AX76" i="10"/>
  <c r="AW76" i="10"/>
  <c r="AH76" i="10"/>
  <c r="AG76" i="10"/>
  <c r="EY75" i="10"/>
  <c r="EX75" i="10"/>
  <c r="EJ75" i="10"/>
  <c r="EI75" i="10"/>
  <c r="DU75" i="10"/>
  <c r="DT75" i="10"/>
  <c r="DF75" i="10"/>
  <c r="DE75" i="10"/>
  <c r="CQ75" i="10"/>
  <c r="CP75" i="10"/>
  <c r="CB75" i="10"/>
  <c r="CA75" i="10"/>
  <c r="BM75" i="10"/>
  <c r="BL75" i="10"/>
  <c r="AX75" i="10"/>
  <c r="AW75" i="10"/>
  <c r="AH75" i="10"/>
  <c r="AG75" i="10"/>
  <c r="EY74" i="10"/>
  <c r="EX74" i="10"/>
  <c r="EJ74" i="10"/>
  <c r="EI74" i="10"/>
  <c r="DU74" i="10"/>
  <c r="DT74" i="10"/>
  <c r="DF74" i="10"/>
  <c r="DE74" i="10"/>
  <c r="CQ74" i="10"/>
  <c r="CP74" i="10"/>
  <c r="CB74" i="10"/>
  <c r="CA74" i="10"/>
  <c r="BM74" i="10"/>
  <c r="BL74" i="10"/>
  <c r="AX74" i="10"/>
  <c r="AW74" i="10"/>
  <c r="AH74" i="10"/>
  <c r="AG74" i="10"/>
  <c r="EY73" i="10"/>
  <c r="EX73" i="10"/>
  <c r="EJ73" i="10"/>
  <c r="EI73" i="10"/>
  <c r="DU73" i="10"/>
  <c r="DT73" i="10"/>
  <c r="DF73" i="10"/>
  <c r="DE73" i="10"/>
  <c r="CQ73" i="10"/>
  <c r="CP73" i="10"/>
  <c r="CB73" i="10"/>
  <c r="CA73" i="10"/>
  <c r="BM73" i="10"/>
  <c r="BL73" i="10"/>
  <c r="AX73" i="10"/>
  <c r="AW73" i="10"/>
  <c r="AH73" i="10"/>
  <c r="AG73" i="10"/>
  <c r="EY72" i="10"/>
  <c r="EX72" i="10"/>
  <c r="EJ72" i="10"/>
  <c r="EI72" i="10"/>
  <c r="DU72" i="10"/>
  <c r="DT72" i="10"/>
  <c r="DF72" i="10"/>
  <c r="DE72" i="10"/>
  <c r="CQ72" i="10"/>
  <c r="CP72" i="10"/>
  <c r="CB72" i="10"/>
  <c r="CA72" i="10"/>
  <c r="BM72" i="10"/>
  <c r="BL72" i="10"/>
  <c r="AX72" i="10"/>
  <c r="AW72" i="10"/>
  <c r="AH72" i="10"/>
  <c r="AG72" i="10"/>
  <c r="EY71" i="10"/>
  <c r="EX71" i="10"/>
  <c r="EJ71" i="10"/>
  <c r="EI71" i="10"/>
  <c r="DU71" i="10"/>
  <c r="DT71" i="10"/>
  <c r="DF71" i="10"/>
  <c r="DE71" i="10"/>
  <c r="CQ71" i="10"/>
  <c r="CP71" i="10"/>
  <c r="CB71" i="10"/>
  <c r="CA71" i="10"/>
  <c r="BM71" i="10"/>
  <c r="BL71" i="10"/>
  <c r="AX71" i="10"/>
  <c r="AW71" i="10"/>
  <c r="AH71" i="10"/>
  <c r="AG71" i="10"/>
  <c r="EY70" i="10"/>
  <c r="EX70" i="10"/>
  <c r="EJ70" i="10"/>
  <c r="EI70" i="10"/>
  <c r="DU70" i="10"/>
  <c r="DT70" i="10"/>
  <c r="DF70" i="10"/>
  <c r="DE70" i="10"/>
  <c r="CQ70" i="10"/>
  <c r="CP70" i="10"/>
  <c r="CB70" i="10"/>
  <c r="CA70" i="10"/>
  <c r="BM70" i="10"/>
  <c r="BL70" i="10"/>
  <c r="AX70" i="10"/>
  <c r="AW70" i="10"/>
  <c r="AH70" i="10"/>
  <c r="AG70" i="10"/>
  <c r="EY69" i="10"/>
  <c r="EX69" i="10"/>
  <c r="EJ69" i="10"/>
  <c r="EI69" i="10"/>
  <c r="DU69" i="10"/>
  <c r="DT69" i="10"/>
  <c r="DF69" i="10"/>
  <c r="DE69" i="10"/>
  <c r="CQ69" i="10"/>
  <c r="CP69" i="10"/>
  <c r="CB69" i="10"/>
  <c r="CA69" i="10"/>
  <c r="BM69" i="10"/>
  <c r="BL69" i="10"/>
  <c r="AX69" i="10"/>
  <c r="AW69" i="10"/>
  <c r="AH69" i="10"/>
  <c r="AG69" i="10"/>
  <c r="EY68" i="10"/>
  <c r="EX68" i="10"/>
  <c r="EJ68" i="10"/>
  <c r="EI68" i="10"/>
  <c r="DU68" i="10"/>
  <c r="DT68" i="10"/>
  <c r="DF68" i="10"/>
  <c r="DE68" i="10"/>
  <c r="CQ68" i="10"/>
  <c r="CP68" i="10"/>
  <c r="CB68" i="10"/>
  <c r="CA68" i="10"/>
  <c r="BM68" i="10"/>
  <c r="BL68" i="10"/>
  <c r="AX68" i="10"/>
  <c r="AW68" i="10"/>
  <c r="AH68" i="10"/>
  <c r="AG68" i="10"/>
  <c r="EY67" i="10"/>
  <c r="EX67" i="10"/>
  <c r="EJ67" i="10"/>
  <c r="EI67" i="10"/>
  <c r="DU67" i="10"/>
  <c r="DT67" i="10"/>
  <c r="DF67" i="10"/>
  <c r="DE67" i="10"/>
  <c r="CQ67" i="10"/>
  <c r="CP67" i="10"/>
  <c r="CB67" i="10"/>
  <c r="CA67" i="10"/>
  <c r="BM67" i="10"/>
  <c r="BL67" i="10"/>
  <c r="AX67" i="10"/>
  <c r="AW67" i="10"/>
  <c r="AH67" i="10"/>
  <c r="AG67" i="10"/>
  <c r="EY66" i="10"/>
  <c r="EX66" i="10"/>
  <c r="EJ66" i="10"/>
  <c r="EI66" i="10"/>
  <c r="DU66" i="10"/>
  <c r="DT66" i="10"/>
  <c r="DF66" i="10"/>
  <c r="DE66" i="10"/>
  <c r="CQ66" i="10"/>
  <c r="CP66" i="10"/>
  <c r="CB66" i="10"/>
  <c r="CA66" i="10"/>
  <c r="BM66" i="10"/>
  <c r="BL66" i="10"/>
  <c r="AX66" i="10"/>
  <c r="AW66" i="10"/>
  <c r="AH66" i="10"/>
  <c r="AG66" i="10"/>
  <c r="EY65" i="10"/>
  <c r="EX65" i="10"/>
  <c r="EJ65" i="10"/>
  <c r="EI65" i="10"/>
  <c r="DU65" i="10"/>
  <c r="DT65" i="10"/>
  <c r="DF65" i="10"/>
  <c r="DE65" i="10"/>
  <c r="CQ65" i="10"/>
  <c r="CP65" i="10"/>
  <c r="CB65" i="10"/>
  <c r="CA65" i="10"/>
  <c r="BM65" i="10"/>
  <c r="BL65" i="10"/>
  <c r="AX65" i="10"/>
  <c r="AW65" i="10"/>
  <c r="AH65" i="10"/>
  <c r="AG65" i="10"/>
  <c r="EY64" i="10"/>
  <c r="EX64" i="10"/>
  <c r="EJ64" i="10"/>
  <c r="EI64" i="10"/>
  <c r="DU64" i="10"/>
  <c r="DT64" i="10"/>
  <c r="DF64" i="10"/>
  <c r="DE64" i="10"/>
  <c r="CQ64" i="10"/>
  <c r="CP64" i="10"/>
  <c r="CB64" i="10"/>
  <c r="CA64" i="10"/>
  <c r="BM64" i="10"/>
  <c r="BL64" i="10"/>
  <c r="AX64" i="10"/>
  <c r="AW64" i="10"/>
  <c r="AH64" i="10"/>
  <c r="AG64" i="10"/>
  <c r="EY63" i="10"/>
  <c r="EX63" i="10"/>
  <c r="EJ63" i="10"/>
  <c r="EI63" i="10"/>
  <c r="DU63" i="10"/>
  <c r="DT63" i="10"/>
  <c r="DF63" i="10"/>
  <c r="DE63" i="10"/>
  <c r="CQ63" i="10"/>
  <c r="CP63" i="10"/>
  <c r="CB63" i="10"/>
  <c r="CA63" i="10"/>
  <c r="BM63" i="10"/>
  <c r="BL63" i="10"/>
  <c r="AX63" i="10"/>
  <c r="AW63" i="10"/>
  <c r="AH63" i="10"/>
  <c r="AG63" i="10"/>
  <c r="EY62" i="10"/>
  <c r="EX62" i="10"/>
  <c r="EJ62" i="10"/>
  <c r="EI62" i="10"/>
  <c r="DU62" i="10"/>
  <c r="DT62" i="10"/>
  <c r="DF62" i="10"/>
  <c r="DE62" i="10"/>
  <c r="CQ62" i="10"/>
  <c r="CP62" i="10"/>
  <c r="CB62" i="10"/>
  <c r="CA62" i="10"/>
  <c r="BM62" i="10"/>
  <c r="BL62" i="10"/>
  <c r="AX62" i="10"/>
  <c r="AW62" i="10"/>
  <c r="AH62" i="10"/>
  <c r="AG62" i="10"/>
  <c r="EY61" i="10"/>
  <c r="EX61" i="10"/>
  <c r="EJ61" i="10"/>
  <c r="EI61" i="10"/>
  <c r="DU61" i="10"/>
  <c r="DT61" i="10"/>
  <c r="DF61" i="10"/>
  <c r="DE61" i="10"/>
  <c r="CQ61" i="10"/>
  <c r="CP61" i="10"/>
  <c r="CB61" i="10"/>
  <c r="CA61" i="10"/>
  <c r="BM61" i="10"/>
  <c r="BL61" i="10"/>
  <c r="AX61" i="10"/>
  <c r="AW61" i="10"/>
  <c r="AH61" i="10"/>
  <c r="AG61" i="10"/>
  <c r="EY60" i="10"/>
  <c r="EX60" i="10"/>
  <c r="EJ60" i="10"/>
  <c r="EI60" i="10"/>
  <c r="DU60" i="10"/>
  <c r="DT60" i="10"/>
  <c r="DF60" i="10"/>
  <c r="DE60" i="10"/>
  <c r="CQ60" i="10"/>
  <c r="CP60" i="10"/>
  <c r="CB60" i="10"/>
  <c r="CA60" i="10"/>
  <c r="BM60" i="10"/>
  <c r="BL60" i="10"/>
  <c r="AX60" i="10"/>
  <c r="AW60" i="10"/>
  <c r="AH60" i="10"/>
  <c r="AG60" i="10"/>
  <c r="EY59" i="10"/>
  <c r="EX59" i="10"/>
  <c r="EJ59" i="10"/>
  <c r="EI59" i="10"/>
  <c r="DU59" i="10"/>
  <c r="DT59" i="10"/>
  <c r="DF59" i="10"/>
  <c r="DE59" i="10"/>
  <c r="CQ59" i="10"/>
  <c r="CP59" i="10"/>
  <c r="CB59" i="10"/>
  <c r="CA59" i="10"/>
  <c r="BM59" i="10"/>
  <c r="BL59" i="10"/>
  <c r="AX59" i="10"/>
  <c r="AW59" i="10"/>
  <c r="AH59" i="10"/>
  <c r="AG59" i="10"/>
  <c r="EY58" i="10"/>
  <c r="EX58" i="10"/>
  <c r="EJ58" i="10"/>
  <c r="EI58" i="10"/>
  <c r="DU58" i="10"/>
  <c r="DT58" i="10"/>
  <c r="DF58" i="10"/>
  <c r="DE58" i="10"/>
  <c r="CQ58" i="10"/>
  <c r="CP58" i="10"/>
  <c r="CB58" i="10"/>
  <c r="CA58" i="10"/>
  <c r="BM58" i="10"/>
  <c r="BL58" i="10"/>
  <c r="AX58" i="10"/>
  <c r="AW58" i="10"/>
  <c r="AH58" i="10"/>
  <c r="AG58" i="10"/>
  <c r="EY57" i="10"/>
  <c r="EX57" i="10"/>
  <c r="EJ57" i="10"/>
  <c r="EI57" i="10"/>
  <c r="DU57" i="10"/>
  <c r="DT57" i="10"/>
  <c r="DF57" i="10"/>
  <c r="DE57" i="10"/>
  <c r="CQ57" i="10"/>
  <c r="CP57" i="10"/>
  <c r="CB57" i="10"/>
  <c r="CA57" i="10"/>
  <c r="BM57" i="10"/>
  <c r="BL57" i="10"/>
  <c r="AX57" i="10"/>
  <c r="AW57" i="10"/>
  <c r="AH57" i="10"/>
  <c r="AG57" i="10"/>
  <c r="EY56" i="10"/>
  <c r="EX56" i="10"/>
  <c r="EJ56" i="10"/>
  <c r="EI56" i="10"/>
  <c r="DU56" i="10"/>
  <c r="DT56" i="10"/>
  <c r="DF56" i="10"/>
  <c r="DE56" i="10"/>
  <c r="CQ56" i="10"/>
  <c r="CP56" i="10"/>
  <c r="CB56" i="10"/>
  <c r="CA56" i="10"/>
  <c r="BM56" i="10"/>
  <c r="BL56" i="10"/>
  <c r="AX56" i="10"/>
  <c r="AW56" i="10"/>
  <c r="AH56" i="10"/>
  <c r="AG56" i="10"/>
  <c r="EY55" i="10"/>
  <c r="EX55" i="10"/>
  <c r="EJ55" i="10"/>
  <c r="EI55" i="10"/>
  <c r="DU55" i="10"/>
  <c r="DT55" i="10"/>
  <c r="DF55" i="10"/>
  <c r="DE55" i="10"/>
  <c r="CQ55" i="10"/>
  <c r="CP55" i="10"/>
  <c r="CB55" i="10"/>
  <c r="CA55" i="10"/>
  <c r="BM55" i="10"/>
  <c r="BL55" i="10"/>
  <c r="AX55" i="10"/>
  <c r="AW55" i="10"/>
  <c r="AH55" i="10"/>
  <c r="AG55" i="10"/>
  <c r="EY54" i="10"/>
  <c r="EX54" i="10"/>
  <c r="EJ54" i="10"/>
  <c r="EI54" i="10"/>
  <c r="DU54" i="10"/>
  <c r="DT54" i="10"/>
  <c r="DF54" i="10"/>
  <c r="DE54" i="10"/>
  <c r="CQ54" i="10"/>
  <c r="CP54" i="10"/>
  <c r="CB54" i="10"/>
  <c r="CA54" i="10"/>
  <c r="BM54" i="10"/>
  <c r="BL54" i="10"/>
  <c r="AX54" i="10"/>
  <c r="AW54" i="10"/>
  <c r="AH54" i="10"/>
  <c r="AG54" i="10"/>
  <c r="EY53" i="10"/>
  <c r="EX53" i="10"/>
  <c r="EJ53" i="10"/>
  <c r="EI53" i="10"/>
  <c r="DU53" i="10"/>
  <c r="DT53" i="10"/>
  <c r="DF53" i="10"/>
  <c r="DE53" i="10"/>
  <c r="CQ53" i="10"/>
  <c r="CP53" i="10"/>
  <c r="CB53" i="10"/>
  <c r="CA53" i="10"/>
  <c r="BM53" i="10"/>
  <c r="BL53" i="10"/>
  <c r="AX53" i="10"/>
  <c r="AW53" i="10"/>
  <c r="AH53" i="10"/>
  <c r="AG53" i="10"/>
  <c r="EY52" i="10"/>
  <c r="EX52" i="10"/>
  <c r="EJ52" i="10"/>
  <c r="EI52" i="10"/>
  <c r="DU52" i="10"/>
  <c r="DT52" i="10"/>
  <c r="DF52" i="10"/>
  <c r="DE52" i="10"/>
  <c r="CQ52" i="10"/>
  <c r="CP52" i="10"/>
  <c r="CB52" i="10"/>
  <c r="CA52" i="10"/>
  <c r="BM52" i="10"/>
  <c r="BL52" i="10"/>
  <c r="AX52" i="10"/>
  <c r="AW52" i="10"/>
  <c r="AH52" i="10"/>
  <c r="AG52" i="10"/>
  <c r="EY51" i="10"/>
  <c r="EX51" i="10"/>
  <c r="EJ51" i="10"/>
  <c r="EI51" i="10"/>
  <c r="DU51" i="10"/>
  <c r="DT51" i="10"/>
  <c r="DF51" i="10"/>
  <c r="DE51" i="10"/>
  <c r="CQ51" i="10"/>
  <c r="CP51" i="10"/>
  <c r="CB51" i="10"/>
  <c r="CA51" i="10"/>
  <c r="BM51" i="10"/>
  <c r="BL51" i="10"/>
  <c r="AX51" i="10"/>
  <c r="AW51" i="10"/>
  <c r="AH51" i="10"/>
  <c r="AG51" i="10"/>
  <c r="EY50" i="10"/>
  <c r="EX50" i="10"/>
  <c r="EJ50" i="10"/>
  <c r="EI50" i="10"/>
  <c r="DU50" i="10"/>
  <c r="DT50" i="10"/>
  <c r="DF50" i="10"/>
  <c r="DE50" i="10"/>
  <c r="CQ50" i="10"/>
  <c r="CP50" i="10"/>
  <c r="CB50" i="10"/>
  <c r="CA50" i="10"/>
  <c r="BM50" i="10"/>
  <c r="BL50" i="10"/>
  <c r="AX50" i="10"/>
  <c r="AW50" i="10"/>
  <c r="AH50" i="10"/>
  <c r="AG50" i="10"/>
  <c r="EY49" i="10"/>
  <c r="EX49" i="10"/>
  <c r="EJ49" i="10"/>
  <c r="EI49" i="10"/>
  <c r="DU49" i="10"/>
  <c r="DT49" i="10"/>
  <c r="DF49" i="10"/>
  <c r="DE49" i="10"/>
  <c r="CQ49" i="10"/>
  <c r="CP49" i="10"/>
  <c r="CB49" i="10"/>
  <c r="CA49" i="10"/>
  <c r="BM49" i="10"/>
  <c r="BL49" i="10"/>
  <c r="AX49" i="10"/>
  <c r="AW49" i="10"/>
  <c r="AH49" i="10"/>
  <c r="AG49" i="10"/>
  <c r="EY48" i="10"/>
  <c r="EX48" i="10"/>
  <c r="EJ48" i="10"/>
  <c r="EI48" i="10"/>
  <c r="DU48" i="10"/>
  <c r="DT48" i="10"/>
  <c r="DF48" i="10"/>
  <c r="DE48" i="10"/>
  <c r="CQ48" i="10"/>
  <c r="CP48" i="10"/>
  <c r="CB48" i="10"/>
  <c r="CA48" i="10"/>
  <c r="BM48" i="10"/>
  <c r="BL48" i="10"/>
  <c r="AX48" i="10"/>
  <c r="AW48" i="10"/>
  <c r="AH48" i="10"/>
  <c r="AG48" i="10"/>
  <c r="EY47" i="10"/>
  <c r="EX47" i="10"/>
  <c r="EJ47" i="10"/>
  <c r="EI47" i="10"/>
  <c r="DU47" i="10"/>
  <c r="DT47" i="10"/>
  <c r="DF47" i="10"/>
  <c r="DE47" i="10"/>
  <c r="CQ47" i="10"/>
  <c r="CP47" i="10"/>
  <c r="CB47" i="10"/>
  <c r="CA47" i="10"/>
  <c r="BM47" i="10"/>
  <c r="BL47" i="10"/>
  <c r="AX47" i="10"/>
  <c r="AW47" i="10"/>
  <c r="AH47" i="10"/>
  <c r="AG47" i="10"/>
  <c r="EY46" i="10"/>
  <c r="EX46" i="10"/>
  <c r="EJ46" i="10"/>
  <c r="EI46" i="10"/>
  <c r="DU46" i="10"/>
  <c r="DT46" i="10"/>
  <c r="DF46" i="10"/>
  <c r="DE46" i="10"/>
  <c r="CQ46" i="10"/>
  <c r="CP46" i="10"/>
  <c r="CB46" i="10"/>
  <c r="CA46" i="10"/>
  <c r="BM46" i="10"/>
  <c r="BL46" i="10"/>
  <c r="AX46" i="10"/>
  <c r="AW46" i="10"/>
  <c r="AH46" i="10"/>
  <c r="AG46" i="10"/>
  <c r="EY45" i="10"/>
  <c r="EX45" i="10"/>
  <c r="EJ45" i="10"/>
  <c r="EI45" i="10"/>
  <c r="DU45" i="10"/>
  <c r="DT45" i="10"/>
  <c r="DF45" i="10"/>
  <c r="DE45" i="10"/>
  <c r="CQ45" i="10"/>
  <c r="CP45" i="10"/>
  <c r="CB45" i="10"/>
  <c r="CA45" i="10"/>
  <c r="BM45" i="10"/>
  <c r="BL45" i="10"/>
  <c r="AX45" i="10"/>
  <c r="AW45" i="10"/>
  <c r="AH45" i="10"/>
  <c r="AG45" i="10"/>
  <c r="EY44" i="10"/>
  <c r="EX44" i="10"/>
  <c r="EJ44" i="10"/>
  <c r="EI44" i="10"/>
  <c r="DU44" i="10"/>
  <c r="DT44" i="10"/>
  <c r="DF44" i="10"/>
  <c r="DE44" i="10"/>
  <c r="CQ44" i="10"/>
  <c r="CP44" i="10"/>
  <c r="CB44" i="10"/>
  <c r="CA44" i="10"/>
  <c r="BM44" i="10"/>
  <c r="BL44" i="10"/>
  <c r="AX44" i="10"/>
  <c r="AW44" i="10"/>
  <c r="AH44" i="10"/>
  <c r="AG44" i="10"/>
  <c r="EY43" i="10"/>
  <c r="EX43" i="10"/>
  <c r="EJ43" i="10"/>
  <c r="EI43" i="10"/>
  <c r="DU43" i="10"/>
  <c r="DT43" i="10"/>
  <c r="DF43" i="10"/>
  <c r="DE43" i="10"/>
  <c r="CQ43" i="10"/>
  <c r="CP43" i="10"/>
  <c r="CB43" i="10"/>
  <c r="CA43" i="10"/>
  <c r="BM43" i="10"/>
  <c r="BL43" i="10"/>
  <c r="AX43" i="10"/>
  <c r="AW43" i="10"/>
  <c r="AH43" i="10"/>
  <c r="AG43" i="10"/>
  <c r="EY42" i="10"/>
  <c r="EX42" i="10"/>
  <c r="EJ42" i="10"/>
  <c r="EI42" i="10"/>
  <c r="DU42" i="10"/>
  <c r="DT42" i="10"/>
  <c r="DF42" i="10"/>
  <c r="DE42" i="10"/>
  <c r="CQ42" i="10"/>
  <c r="CP42" i="10"/>
  <c r="CB42" i="10"/>
  <c r="CA42" i="10"/>
  <c r="BM42" i="10"/>
  <c r="BL42" i="10"/>
  <c r="AX42" i="10"/>
  <c r="AW42" i="10"/>
  <c r="AH42" i="10"/>
  <c r="AG42" i="10"/>
  <c r="EY41" i="10"/>
  <c r="EX41" i="10"/>
  <c r="EJ41" i="10"/>
  <c r="EI41" i="10"/>
  <c r="DU41" i="10"/>
  <c r="DT41" i="10"/>
  <c r="DF41" i="10"/>
  <c r="DE41" i="10"/>
  <c r="CQ41" i="10"/>
  <c r="CP41" i="10"/>
  <c r="CB41" i="10"/>
  <c r="CA41" i="10"/>
  <c r="BM41" i="10"/>
  <c r="BL41" i="10"/>
  <c r="AX41" i="10"/>
  <c r="AW41" i="10"/>
  <c r="AH41" i="10"/>
  <c r="AG41" i="10"/>
  <c r="EY40" i="10"/>
  <c r="EX40" i="10"/>
  <c r="EJ40" i="10"/>
  <c r="EI40" i="10"/>
  <c r="DU40" i="10"/>
  <c r="DT40" i="10"/>
  <c r="DF40" i="10"/>
  <c r="DE40" i="10"/>
  <c r="CQ40" i="10"/>
  <c r="CP40" i="10"/>
  <c r="CB40" i="10"/>
  <c r="CA40" i="10"/>
  <c r="BM40" i="10"/>
  <c r="BL40" i="10"/>
  <c r="AX40" i="10"/>
  <c r="AW40" i="10"/>
  <c r="AH40" i="10"/>
  <c r="AG40" i="10"/>
  <c r="EY39" i="10"/>
  <c r="EX39" i="10"/>
  <c r="EJ39" i="10"/>
  <c r="EI39" i="10"/>
  <c r="DU39" i="10"/>
  <c r="DT39" i="10"/>
  <c r="DF39" i="10"/>
  <c r="DE39" i="10"/>
  <c r="CQ39" i="10"/>
  <c r="CP39" i="10"/>
  <c r="CB39" i="10"/>
  <c r="CA39" i="10"/>
  <c r="BM39" i="10"/>
  <c r="BL39" i="10"/>
  <c r="AX39" i="10"/>
  <c r="AW39" i="10"/>
  <c r="AH39" i="10"/>
  <c r="AG39" i="10"/>
  <c r="EY38" i="10"/>
  <c r="EX38" i="10"/>
  <c r="EJ38" i="10"/>
  <c r="EI38" i="10"/>
  <c r="DU38" i="10"/>
  <c r="DT38" i="10"/>
  <c r="DF38" i="10"/>
  <c r="DE38" i="10"/>
  <c r="CQ38" i="10"/>
  <c r="CP38" i="10"/>
  <c r="CB38" i="10"/>
  <c r="CA38" i="10"/>
  <c r="BM38" i="10"/>
  <c r="BL38" i="10"/>
  <c r="AX38" i="10"/>
  <c r="AW38" i="10"/>
  <c r="AH38" i="10"/>
  <c r="AG38" i="10"/>
  <c r="EY37" i="10"/>
  <c r="EX37" i="10"/>
  <c r="EJ37" i="10"/>
  <c r="EI37" i="10"/>
  <c r="DU37" i="10"/>
  <c r="DT37" i="10"/>
  <c r="DF37" i="10"/>
  <c r="DE37" i="10"/>
  <c r="CQ37" i="10"/>
  <c r="CP37" i="10"/>
  <c r="CB37" i="10"/>
  <c r="CA37" i="10"/>
  <c r="BM37" i="10"/>
  <c r="BL37" i="10"/>
  <c r="AX37" i="10"/>
  <c r="AW37" i="10"/>
  <c r="AH37" i="10"/>
  <c r="AG37" i="10"/>
  <c r="EY36" i="10"/>
  <c r="EX36" i="10"/>
  <c r="EJ36" i="10"/>
  <c r="EI36" i="10"/>
  <c r="DU36" i="10"/>
  <c r="DT36" i="10"/>
  <c r="DF36" i="10"/>
  <c r="DE36" i="10"/>
  <c r="CQ36" i="10"/>
  <c r="CP36" i="10"/>
  <c r="CB36" i="10"/>
  <c r="CA36" i="10"/>
  <c r="BM36" i="10"/>
  <c r="BL36" i="10"/>
  <c r="AX36" i="10"/>
  <c r="AW36" i="10"/>
  <c r="AH36" i="10"/>
  <c r="AG36" i="10"/>
  <c r="EY35" i="10"/>
  <c r="EX35" i="10"/>
  <c r="EJ35" i="10"/>
  <c r="EI35" i="10"/>
  <c r="DU35" i="10"/>
  <c r="DT35" i="10"/>
  <c r="DF35" i="10"/>
  <c r="DE35" i="10"/>
  <c r="CQ35" i="10"/>
  <c r="CP35" i="10"/>
  <c r="CB35" i="10"/>
  <c r="CA35" i="10"/>
  <c r="BM35" i="10"/>
  <c r="BL35" i="10"/>
  <c r="AX35" i="10"/>
  <c r="AW35" i="10"/>
  <c r="AH35" i="10"/>
  <c r="AG35" i="10"/>
  <c r="EY34" i="10"/>
  <c r="EX34" i="10"/>
  <c r="EJ34" i="10"/>
  <c r="EI34" i="10"/>
  <c r="DU34" i="10"/>
  <c r="DT34" i="10"/>
  <c r="DF34" i="10"/>
  <c r="DE34" i="10"/>
  <c r="CQ34" i="10"/>
  <c r="CP34" i="10"/>
  <c r="CB34" i="10"/>
  <c r="CA34" i="10"/>
  <c r="BM34" i="10"/>
  <c r="BL34" i="10"/>
  <c r="AX34" i="10"/>
  <c r="AW34" i="10"/>
  <c r="AH34" i="10"/>
  <c r="AG34" i="10"/>
  <c r="EY33" i="10"/>
  <c r="EX33" i="10"/>
  <c r="EJ33" i="10"/>
  <c r="EI33" i="10"/>
  <c r="DU33" i="10"/>
  <c r="DT33" i="10"/>
  <c r="DF33" i="10"/>
  <c r="DE33" i="10"/>
  <c r="CQ33" i="10"/>
  <c r="CP33" i="10"/>
  <c r="CB33" i="10"/>
  <c r="CA33" i="10"/>
  <c r="BM33" i="10"/>
  <c r="BL33" i="10"/>
  <c r="AX33" i="10"/>
  <c r="AW33" i="10"/>
  <c r="AH33" i="10"/>
  <c r="AG33" i="10"/>
  <c r="EY32" i="10"/>
  <c r="EX32" i="10"/>
  <c r="EJ32" i="10"/>
  <c r="EI32" i="10"/>
  <c r="DU32" i="10"/>
  <c r="DT32" i="10"/>
  <c r="DF32" i="10"/>
  <c r="DE32" i="10"/>
  <c r="CQ32" i="10"/>
  <c r="CP32" i="10"/>
  <c r="CB32" i="10"/>
  <c r="CA32" i="10"/>
  <c r="BM32" i="10"/>
  <c r="BL32" i="10"/>
  <c r="AX32" i="10"/>
  <c r="AW32" i="10"/>
  <c r="AH32" i="10"/>
  <c r="AG32" i="10"/>
  <c r="EY31" i="10"/>
  <c r="EX31" i="10"/>
  <c r="EJ31" i="10"/>
  <c r="EI31" i="10"/>
  <c r="DU31" i="10"/>
  <c r="DT31" i="10"/>
  <c r="DF31" i="10"/>
  <c r="DE31" i="10"/>
  <c r="CQ31" i="10"/>
  <c r="CP31" i="10"/>
  <c r="CB31" i="10"/>
  <c r="CA31" i="10"/>
  <c r="BM31" i="10"/>
  <c r="BL31" i="10"/>
  <c r="AX31" i="10"/>
  <c r="AW31" i="10"/>
  <c r="AH31" i="10"/>
  <c r="AG31" i="10"/>
  <c r="EY30" i="10"/>
  <c r="EX30" i="10"/>
  <c r="EJ30" i="10"/>
  <c r="EI30" i="10"/>
  <c r="DU30" i="10"/>
  <c r="DT30" i="10"/>
  <c r="DF30" i="10"/>
  <c r="DE30" i="10"/>
  <c r="CQ30" i="10"/>
  <c r="CP30" i="10"/>
  <c r="CB30" i="10"/>
  <c r="CA30" i="10"/>
  <c r="BM30" i="10"/>
  <c r="BL30" i="10"/>
  <c r="AX30" i="10"/>
  <c r="AW30" i="10"/>
  <c r="AH30" i="10"/>
  <c r="AG30" i="10"/>
  <c r="EY29" i="10"/>
  <c r="EX29" i="10"/>
  <c r="EJ29" i="10"/>
  <c r="EI29" i="10"/>
  <c r="DU29" i="10"/>
  <c r="DT29" i="10"/>
  <c r="DF29" i="10"/>
  <c r="DE29" i="10"/>
  <c r="CQ29" i="10"/>
  <c r="CP29" i="10"/>
  <c r="CB29" i="10"/>
  <c r="CA29" i="10"/>
  <c r="BM29" i="10"/>
  <c r="BL29" i="10"/>
  <c r="AX29" i="10"/>
  <c r="AW29" i="10"/>
  <c r="AH29" i="10"/>
  <c r="AG29" i="10"/>
  <c r="EY28" i="10"/>
  <c r="EX28" i="10"/>
  <c r="EJ28" i="10"/>
  <c r="EI28" i="10"/>
  <c r="DU28" i="10"/>
  <c r="DT28" i="10"/>
  <c r="DF28" i="10"/>
  <c r="DE28" i="10"/>
  <c r="CQ28" i="10"/>
  <c r="CP28" i="10"/>
  <c r="CB28" i="10"/>
  <c r="CA28" i="10"/>
  <c r="BM28" i="10"/>
  <c r="BL28" i="10"/>
  <c r="AX28" i="10"/>
  <c r="AW28" i="10"/>
  <c r="AH28" i="10"/>
  <c r="AG28" i="10"/>
  <c r="EY27" i="10"/>
  <c r="EX27" i="10"/>
  <c r="EJ27" i="10"/>
  <c r="EI27" i="10"/>
  <c r="DU27" i="10"/>
  <c r="DT27" i="10"/>
  <c r="DF27" i="10"/>
  <c r="DE27" i="10"/>
  <c r="CQ27" i="10"/>
  <c r="CP27" i="10"/>
  <c r="CB27" i="10"/>
  <c r="CA27" i="10"/>
  <c r="BM27" i="10"/>
  <c r="BL27" i="10"/>
  <c r="AX27" i="10"/>
  <c r="AW27" i="10"/>
  <c r="AH27" i="10"/>
  <c r="AG27" i="10"/>
  <c r="EY26" i="10"/>
  <c r="EX26" i="10"/>
  <c r="EJ26" i="10"/>
  <c r="EI26" i="10"/>
  <c r="DU26" i="10"/>
  <c r="DT26" i="10"/>
  <c r="DF26" i="10"/>
  <c r="DE26" i="10"/>
  <c r="CQ26" i="10"/>
  <c r="CP26" i="10"/>
  <c r="CB26" i="10"/>
  <c r="CA26" i="10"/>
  <c r="BM26" i="10"/>
  <c r="BL26" i="10"/>
  <c r="AX26" i="10"/>
  <c r="AW26" i="10"/>
  <c r="AH26" i="10"/>
  <c r="AG26" i="10"/>
  <c r="EY25" i="10"/>
  <c r="EX25" i="10"/>
  <c r="EJ25" i="10"/>
  <c r="EI25" i="10"/>
  <c r="DU25" i="10"/>
  <c r="DT25" i="10"/>
  <c r="DF25" i="10"/>
  <c r="DE25" i="10"/>
  <c r="CQ25" i="10"/>
  <c r="CP25" i="10"/>
  <c r="CB25" i="10"/>
  <c r="CA25" i="10"/>
  <c r="BM25" i="10"/>
  <c r="BL25" i="10"/>
  <c r="AX25" i="10"/>
  <c r="AW25" i="10"/>
  <c r="AH25" i="10"/>
  <c r="AG25" i="10"/>
  <c r="EY24" i="10"/>
  <c r="EX24" i="10"/>
  <c r="EJ24" i="10"/>
  <c r="EI24" i="10"/>
  <c r="DU24" i="10"/>
  <c r="DT24" i="10"/>
  <c r="DF24" i="10"/>
  <c r="DE24" i="10"/>
  <c r="CQ24" i="10"/>
  <c r="CP24" i="10"/>
  <c r="CB24" i="10"/>
  <c r="CA24" i="10"/>
  <c r="BM24" i="10"/>
  <c r="BL24" i="10"/>
  <c r="AX24" i="10"/>
  <c r="AW24" i="10"/>
  <c r="AH24" i="10"/>
  <c r="AG24" i="10"/>
  <c r="EY23" i="10"/>
  <c r="EX23" i="10"/>
  <c r="EJ23" i="10"/>
  <c r="EI23" i="10"/>
  <c r="DU23" i="10"/>
  <c r="DT23" i="10"/>
  <c r="DF23" i="10"/>
  <c r="DE23" i="10"/>
  <c r="CQ23" i="10"/>
  <c r="CP23" i="10"/>
  <c r="CB23" i="10"/>
  <c r="CA23" i="10"/>
  <c r="BM23" i="10"/>
  <c r="BL23" i="10"/>
  <c r="AX23" i="10"/>
  <c r="AW23" i="10"/>
  <c r="AH23" i="10"/>
  <c r="AG23" i="10"/>
  <c r="EY22" i="10"/>
  <c r="EX22" i="10"/>
  <c r="EJ22" i="10"/>
  <c r="EI22" i="10"/>
  <c r="DU22" i="10"/>
  <c r="DT22" i="10"/>
  <c r="DF22" i="10"/>
  <c r="DE22" i="10"/>
  <c r="CQ22" i="10"/>
  <c r="CP22" i="10"/>
  <c r="CB22" i="10"/>
  <c r="CA22" i="10"/>
  <c r="BM22" i="10"/>
  <c r="BL22" i="10"/>
  <c r="AX22" i="10"/>
  <c r="AW22" i="10"/>
  <c r="AH22" i="10"/>
  <c r="AG22" i="10"/>
  <c r="EY21" i="10"/>
  <c r="EX21" i="10"/>
  <c r="EJ21" i="10"/>
  <c r="EI21" i="10"/>
  <c r="DU21" i="10"/>
  <c r="DT21" i="10"/>
  <c r="DF21" i="10"/>
  <c r="DE21" i="10"/>
  <c r="CQ21" i="10"/>
  <c r="CP21" i="10"/>
  <c r="CB21" i="10"/>
  <c r="CA21" i="10"/>
  <c r="BM21" i="10"/>
  <c r="BL21" i="10"/>
  <c r="AX21" i="10"/>
  <c r="AW21" i="10"/>
  <c r="AH21" i="10"/>
  <c r="AG21" i="10"/>
  <c r="EY20" i="10"/>
  <c r="EX20" i="10"/>
  <c r="EJ20" i="10"/>
  <c r="EI20" i="10"/>
  <c r="DU20" i="10"/>
  <c r="DT20" i="10"/>
  <c r="DF20" i="10"/>
  <c r="DE20" i="10"/>
  <c r="CQ20" i="10"/>
  <c r="CP20" i="10"/>
  <c r="CB20" i="10"/>
  <c r="CA20" i="10"/>
  <c r="BM20" i="10"/>
  <c r="BL20" i="10"/>
  <c r="AX20" i="10"/>
  <c r="AW20" i="10"/>
  <c r="AH20" i="10"/>
  <c r="AG20" i="10"/>
  <c r="EY19" i="10"/>
  <c r="EX19" i="10"/>
  <c r="EJ19" i="10"/>
  <c r="EI19" i="10"/>
  <c r="DU19" i="10"/>
  <c r="DT19" i="10"/>
  <c r="DF19" i="10"/>
  <c r="DE19" i="10"/>
  <c r="CQ19" i="10"/>
  <c r="CP19" i="10"/>
  <c r="CB19" i="10"/>
  <c r="CA19" i="10"/>
  <c r="BM19" i="10"/>
  <c r="BL19" i="10"/>
  <c r="AX19" i="10"/>
  <c r="AW19" i="10"/>
  <c r="AH19" i="10"/>
  <c r="AG19" i="10"/>
  <c r="EY18" i="10"/>
  <c r="EX18" i="10"/>
  <c r="EJ18" i="10"/>
  <c r="EI18" i="10"/>
  <c r="DU18" i="10"/>
  <c r="DT18" i="10"/>
  <c r="DF18" i="10"/>
  <c r="DE18" i="10"/>
  <c r="CQ18" i="10"/>
  <c r="CP18" i="10"/>
  <c r="CB18" i="10"/>
  <c r="CA18" i="10"/>
  <c r="BM18" i="10"/>
  <c r="BL18" i="10"/>
  <c r="AX18" i="10"/>
  <c r="AW18" i="10"/>
  <c r="AH18" i="10"/>
  <c r="AG18" i="10"/>
  <c r="EY17" i="10"/>
  <c r="EX17" i="10"/>
  <c r="EJ17" i="10"/>
  <c r="EI17" i="10"/>
  <c r="DU17" i="10"/>
  <c r="DT17" i="10"/>
  <c r="DF17" i="10"/>
  <c r="DE17" i="10"/>
  <c r="CQ17" i="10"/>
  <c r="CP17" i="10"/>
  <c r="CB17" i="10"/>
  <c r="CA17" i="10"/>
  <c r="BM17" i="10"/>
  <c r="BL17" i="10"/>
  <c r="AX17" i="10"/>
  <c r="AW17" i="10"/>
  <c r="AH17" i="10"/>
  <c r="AG17" i="10"/>
  <c r="EY16" i="10"/>
  <c r="EX16" i="10"/>
  <c r="EJ16" i="10"/>
  <c r="EI16" i="10"/>
  <c r="DU16" i="10"/>
  <c r="DT16" i="10"/>
  <c r="DF16" i="10"/>
  <c r="DE16" i="10"/>
  <c r="CQ16" i="10"/>
  <c r="CP16" i="10"/>
  <c r="CB16" i="10"/>
  <c r="CA16" i="10"/>
  <c r="BM16" i="10"/>
  <c r="BL16" i="10"/>
  <c r="AX16" i="10"/>
  <c r="AW16" i="10"/>
  <c r="AH16" i="10"/>
  <c r="AG16" i="10"/>
  <c r="EY15" i="10"/>
  <c r="EX15" i="10"/>
  <c r="EJ15" i="10"/>
  <c r="EI15" i="10"/>
  <c r="DU15" i="10"/>
  <c r="DT15" i="10"/>
  <c r="DF15" i="10"/>
  <c r="DE15" i="10"/>
  <c r="CQ15" i="10"/>
  <c r="CP15" i="10"/>
  <c r="CB15" i="10"/>
  <c r="CA15" i="10"/>
  <c r="BM15" i="10"/>
  <c r="BL15" i="10"/>
  <c r="AX15" i="10"/>
  <c r="AW15" i="10"/>
  <c r="AH15" i="10"/>
  <c r="AG15" i="10"/>
  <c r="EY14" i="10"/>
  <c r="EX14" i="10"/>
  <c r="EJ14" i="10"/>
  <c r="EI14" i="10"/>
  <c r="DU14" i="10"/>
  <c r="DT14" i="10"/>
  <c r="DF14" i="10"/>
  <c r="DE14" i="10"/>
  <c r="CQ14" i="10"/>
  <c r="CP14" i="10"/>
  <c r="CB14" i="10"/>
  <c r="CA14" i="10"/>
  <c r="BM14" i="10"/>
  <c r="BL14" i="10"/>
  <c r="AX14" i="10"/>
  <c r="AW14" i="10"/>
  <c r="AH14" i="10"/>
  <c r="AG14" i="10"/>
  <c r="EY13" i="10"/>
  <c r="EX13" i="10"/>
  <c r="EJ13" i="10"/>
  <c r="EI13" i="10"/>
  <c r="DU13" i="10"/>
  <c r="DT13" i="10"/>
  <c r="DF13" i="10"/>
  <c r="DE13" i="10"/>
  <c r="CQ13" i="10"/>
  <c r="CP13" i="10"/>
  <c r="CB13" i="10"/>
  <c r="CA13" i="10"/>
  <c r="BM13" i="10"/>
  <c r="BL13" i="10"/>
  <c r="AX13" i="10"/>
  <c r="AW13" i="10"/>
  <c r="AH13" i="10"/>
  <c r="AG13" i="10"/>
  <c r="EY12" i="10"/>
  <c r="EX12" i="10"/>
  <c r="EJ12" i="10"/>
  <c r="EI12" i="10"/>
  <c r="DU12" i="10"/>
  <c r="DT12" i="10"/>
  <c r="DF12" i="10"/>
  <c r="DE12" i="10"/>
  <c r="CQ12" i="10"/>
  <c r="CP12" i="10"/>
  <c r="CB12" i="10"/>
  <c r="CA12" i="10"/>
  <c r="BM12" i="10"/>
  <c r="BL12" i="10"/>
  <c r="AX12" i="10"/>
  <c r="AW12" i="10"/>
  <c r="AH12" i="10"/>
  <c r="AG12" i="10"/>
  <c r="EY11" i="10"/>
  <c r="EX11" i="10"/>
  <c r="EJ11" i="10"/>
  <c r="EI11" i="10"/>
  <c r="DU11" i="10"/>
  <c r="DT11" i="10"/>
  <c r="DF11" i="10"/>
  <c r="DE11" i="10"/>
  <c r="CQ11" i="10"/>
  <c r="CP11" i="10"/>
  <c r="CB11" i="10"/>
  <c r="CA11" i="10"/>
  <c r="BM11" i="10"/>
  <c r="BL11" i="10"/>
  <c r="AX11" i="10"/>
  <c r="AW11" i="10"/>
  <c r="AH11" i="10"/>
  <c r="AG11" i="10"/>
  <c r="EY10" i="10"/>
  <c r="EX10" i="10"/>
  <c r="EJ10" i="10"/>
  <c r="EI10" i="10"/>
  <c r="DU10" i="10"/>
  <c r="DT10" i="10"/>
  <c r="DF10" i="10"/>
  <c r="DE10" i="10"/>
  <c r="CQ10" i="10"/>
  <c r="CP10" i="10"/>
  <c r="CB10" i="10"/>
  <c r="CA10" i="10"/>
  <c r="BM10" i="10"/>
  <c r="BL10" i="10"/>
  <c r="AX10" i="10"/>
  <c r="AW10" i="10"/>
  <c r="AH10" i="10"/>
  <c r="AG10" i="10"/>
  <c r="EY9" i="10"/>
  <c r="EX9" i="10"/>
  <c r="EJ9" i="10"/>
  <c r="EI9" i="10"/>
  <c r="DU9" i="10"/>
  <c r="DT9" i="10"/>
  <c r="DF9" i="10"/>
  <c r="DE9" i="10"/>
  <c r="CQ9" i="10"/>
  <c r="CP9" i="10"/>
  <c r="CB9" i="10"/>
  <c r="CA9" i="10"/>
  <c r="BM9" i="10"/>
  <c r="BL9" i="10"/>
  <c r="AX9" i="10"/>
  <c r="AW9" i="10"/>
  <c r="AH9" i="10"/>
  <c r="AG9" i="10"/>
  <c r="EY8" i="10"/>
  <c r="EX8" i="10"/>
  <c r="EJ8" i="10"/>
  <c r="EI8" i="10"/>
  <c r="DU8" i="10"/>
  <c r="DT8" i="10"/>
  <c r="DF8" i="10"/>
  <c r="DE8" i="10"/>
  <c r="CQ8" i="10"/>
  <c r="CP8" i="10"/>
  <c r="CB8" i="10"/>
  <c r="CA8" i="10"/>
  <c r="BM8" i="10"/>
  <c r="BL8" i="10"/>
  <c r="AX8" i="10"/>
  <c r="AW8" i="10"/>
  <c r="AH8" i="10"/>
  <c r="AG8" i="10"/>
  <c r="EY7" i="10"/>
  <c r="EX7" i="10"/>
  <c r="EJ7" i="10"/>
  <c r="EI7" i="10"/>
  <c r="DU7" i="10"/>
  <c r="DT7" i="10"/>
  <c r="DF7" i="10"/>
  <c r="DE7" i="10"/>
  <c r="CQ7" i="10"/>
  <c r="CP7" i="10"/>
  <c r="CB7" i="10"/>
  <c r="CA7" i="10"/>
  <c r="BM7" i="10"/>
  <c r="BL7" i="10"/>
  <c r="AX7" i="10"/>
  <c r="AW7" i="10"/>
  <c r="AH7" i="10"/>
  <c r="AG7" i="10"/>
  <c r="EY6" i="10"/>
  <c r="EX6" i="10"/>
  <c r="EJ6" i="10"/>
  <c r="EI6" i="10"/>
  <c r="DU6" i="10"/>
  <c r="DT6" i="10"/>
  <c r="DF6" i="10"/>
  <c r="DE6" i="10"/>
  <c r="CQ6" i="10"/>
  <c r="CP6" i="10"/>
  <c r="CB6" i="10"/>
  <c r="CA6" i="10"/>
  <c r="BM6" i="10"/>
  <c r="BL6" i="10"/>
  <c r="AX6" i="10"/>
  <c r="AW6" i="10"/>
  <c r="AH6" i="10"/>
  <c r="AG6" i="10"/>
  <c r="EY5" i="10"/>
  <c r="EX5" i="10"/>
  <c r="EJ5" i="10"/>
  <c r="EI5" i="10"/>
  <c r="DU5" i="10"/>
  <c r="DT5" i="10"/>
  <c r="DF5" i="10"/>
  <c r="DE5" i="10"/>
  <c r="CQ5" i="10"/>
  <c r="CP5" i="10"/>
  <c r="CB5" i="10"/>
  <c r="CA5" i="10"/>
  <c r="BM5" i="10"/>
  <c r="BL5" i="10"/>
  <c r="AX5" i="10"/>
  <c r="AW5" i="10"/>
  <c r="AH5" i="10"/>
  <c r="AG5" i="10"/>
  <c r="EY4" i="10"/>
  <c r="EX4" i="10"/>
  <c r="EJ4" i="10"/>
  <c r="EI4" i="10"/>
  <c r="DU4" i="10"/>
  <c r="DT4" i="10"/>
  <c r="DF4" i="10"/>
  <c r="DE4" i="10"/>
  <c r="CQ4" i="10"/>
  <c r="CP4" i="10"/>
  <c r="CB4" i="10"/>
  <c r="CA4" i="10"/>
  <c r="BM4" i="10"/>
  <c r="BL4" i="10"/>
  <c r="AX4" i="10"/>
  <c r="AW4" i="10"/>
  <c r="AH4" i="10"/>
  <c r="AG4" i="10"/>
  <c r="EY3" i="10"/>
  <c r="EX3" i="10"/>
  <c r="EJ3" i="10"/>
  <c r="EI3" i="10"/>
  <c r="DU3" i="10"/>
  <c r="DT3" i="10"/>
  <c r="DF3" i="10"/>
  <c r="DE3" i="10"/>
  <c r="CQ3" i="10"/>
  <c r="CP3" i="10"/>
  <c r="CB3" i="10"/>
  <c r="CA3" i="10"/>
  <c r="BM3" i="10"/>
  <c r="BL3" i="10"/>
  <c r="AX3" i="10"/>
  <c r="AW3" i="10"/>
  <c r="AH3" i="10"/>
  <c r="AG3" i="10"/>
  <c r="Q3" i="10"/>
  <c r="H20" i="14"/>
  <c r="G49" i="14"/>
  <c r="H47" i="14"/>
  <c r="G47" i="14"/>
  <c r="F47" i="14"/>
  <c r="E47" i="14"/>
  <c r="D47" i="14"/>
  <c r="C47" i="14"/>
  <c r="B47" i="14"/>
  <c r="A47" i="14"/>
  <c r="H29" i="14"/>
  <c r="G29" i="14"/>
  <c r="F29" i="14"/>
  <c r="E29" i="14"/>
  <c r="D29" i="14"/>
  <c r="C29" i="14"/>
  <c r="B29" i="14"/>
  <c r="A29" i="14"/>
  <c r="H26" i="14"/>
  <c r="G26" i="14"/>
  <c r="F26" i="14"/>
  <c r="E26" i="14"/>
  <c r="D26" i="14"/>
  <c r="C26" i="14"/>
  <c r="B26" i="14"/>
  <c r="A26" i="14"/>
  <c r="H23" i="14"/>
  <c r="G23" i="14"/>
  <c r="F23" i="14"/>
  <c r="E23" i="14"/>
  <c r="G20" i="14"/>
  <c r="F20" i="14"/>
  <c r="E20" i="14"/>
  <c r="D20" i="14"/>
  <c r="C20" i="14"/>
  <c r="B20" i="14"/>
  <c r="A20" i="14"/>
  <c r="A18" i="14"/>
  <c r="F17" i="14"/>
  <c r="D17" i="14"/>
  <c r="E16" i="14"/>
  <c r="B16" i="14"/>
  <c r="G10" i="14"/>
  <c r="G9" i="14"/>
  <c r="G8" i="14"/>
  <c r="B8" i="14"/>
  <c r="G7" i="14"/>
  <c r="H24" i="23" l="1"/>
  <c r="H39" i="23"/>
  <c r="H27" i="23"/>
  <c r="H30" i="23"/>
  <c r="H36" i="23"/>
  <c r="H42" i="23"/>
  <c r="H48" i="23"/>
  <c r="H33" i="23"/>
  <c r="H45" i="23"/>
  <c r="H21" i="23"/>
  <c r="H49" i="23"/>
  <c r="R100" i="10"/>
  <c r="H39" i="14"/>
  <c r="H42" i="14"/>
  <c r="H33" i="14"/>
  <c r="H45" i="14"/>
  <c r="H36" i="14"/>
  <c r="H30" i="14"/>
  <c r="L100" i="10"/>
  <c r="AH100" i="10"/>
  <c r="AA100" i="10" s="1"/>
  <c r="H24" i="14"/>
  <c r="H21" i="14"/>
  <c r="H27" i="14"/>
  <c r="H48" i="14"/>
  <c r="H49" i="14"/>
  <c r="AX100" i="10"/>
  <c r="AQ100" i="10" s="1"/>
  <c r="BM100" i="10"/>
  <c r="BG100" i="10" s="1"/>
  <c r="CB100" i="10"/>
  <c r="BV100" i="10" s="1"/>
  <c r="CQ100" i="10"/>
  <c r="CK100" i="10" s="1"/>
  <c r="DF100" i="10"/>
  <c r="CZ100" i="10" s="1"/>
  <c r="DU100" i="10"/>
  <c r="DO100" i="10" s="1"/>
  <c r="EJ100" i="10"/>
  <c r="ED100" i="10" s="1"/>
  <c r="EY100" i="10"/>
  <c r="ES100" i="10" s="1"/>
  <c r="Q100" i="10"/>
  <c r="J100" i="10" s="1"/>
  <c r="AG100" i="10"/>
  <c r="Y100" i="10" s="1"/>
  <c r="AW100" i="10"/>
  <c r="AO100" i="10" s="1"/>
  <c r="BL100" i="10"/>
  <c r="BE100" i="10" s="1"/>
  <c r="CA100" i="10"/>
  <c r="BT100" i="10" s="1"/>
  <c r="CP100" i="10"/>
  <c r="CI100" i="10" s="1"/>
  <c r="DE100" i="10"/>
  <c r="CX100" i="10" s="1"/>
  <c r="DT100" i="10"/>
  <c r="DM100" i="10" s="1"/>
  <c r="EI100" i="10"/>
  <c r="EB100" i="10" s="1"/>
  <c r="EX100" i="10"/>
  <c r="EQ100" i="10" s="1"/>
  <c r="G45" i="23" l="1"/>
  <c r="G30" i="23"/>
  <c r="G21" i="23"/>
  <c r="G33" i="23"/>
  <c r="G42" i="23"/>
  <c r="G39" i="23"/>
  <c r="G48" i="23"/>
  <c r="G24" i="23"/>
  <c r="G36" i="23"/>
  <c r="G27" i="23"/>
  <c r="G33" i="14"/>
  <c r="G36" i="14"/>
  <c r="G39" i="14"/>
  <c r="G45" i="14"/>
  <c r="G42" i="14"/>
  <c r="G30" i="14"/>
  <c r="G27" i="14"/>
  <c r="G21" i="14"/>
  <c r="G48" i="14"/>
  <c r="G24" i="14"/>
</calcChain>
</file>

<file path=xl/sharedStrings.xml><?xml version="1.0" encoding="utf-8"?>
<sst xmlns="http://schemas.openxmlformats.org/spreadsheetml/2006/main" count="498" uniqueCount="242">
  <si>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</si>
  <si>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</si>
  <si>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</si>
  <si>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</si>
  <si>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</si>
  <si>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</si>
  <si>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</si>
  <si>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</si>
  <si>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</si>
  <si>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</si>
  <si>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</si>
  <si>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</si>
  <si>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</si>
  <si>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</si>
  <si>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</si>
  <si>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</si>
  <si>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</si>
  <si>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</si>
  <si>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</si>
  <si>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</si>
  <si>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</si>
  <si>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</si>
  <si>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</si>
  <si>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</si>
  <si>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</si>
  <si>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</si>
  <si>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</si>
  <si>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</si>
  <si>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</si>
  <si>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</si>
  <si>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</si>
  <si>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</si>
  <si>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</si>
  <si>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</si>
  <si>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</si>
  <si>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</si>
  <si>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</si>
  <si>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</si>
  <si>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</si>
  <si>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</si>
  <si>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</si>
  <si>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</si>
  <si>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</si>
  <si>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</si>
  <si>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</si>
  <si>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</si>
  <si>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</si>
  <si>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</si>
  <si>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</si>
  <si>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</si>
  <si>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</si>
  <si>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</si>
  <si>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</si>
  <si>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</si>
  <si>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</si>
  <si>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</si>
  <si>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</si>
  <si>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</si>
  <si>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</si>
  <si>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</si>
  <si>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</si>
  <si>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</si>
  <si>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</si>
  <si>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</si>
  <si>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</si>
  <si>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</si>
  <si>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</si>
  <si>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</si>
  <si>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</si>
  <si>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</si>
  <si>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</si>
  <si>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</si>
  <si>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</si>
  <si>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</si>
  <si>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</si>
  <si>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</si>
  <si>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</si>
  <si>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</si>
  <si>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</si>
  <si>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</si>
  <si>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</si>
  <si>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</si>
  <si>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</si>
  <si>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</si>
  <si>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</si>
  <si>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</si>
  <si>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</si>
  <si>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</si>
  <si>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</si>
  <si>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</si>
  <si>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</si>
  <si>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</si>
  <si>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</si>
  <si>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</si>
  <si>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</si>
  <si>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</si>
  <si>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</si>
  <si>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</si>
  <si>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</si>
  <si>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</si>
  <si>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</si>
  <si>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</si>
  <si>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</si>
  <si>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</si>
  <si>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</si>
  <si>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</si>
  <si>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</si>
  <si>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</si>
  <si>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</si>
  <si>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</si>
  <si>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</si>
  <si>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</si>
  <si>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</si>
  <si>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</si>
  <si>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</si>
  <si>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</si>
  <si>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</si>
  <si>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</si>
  <si>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</si>
  <si>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</si>
  <si>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</si>
  <si>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</si>
  <si>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</si>
  <si>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</si>
  <si>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</si>
  <si>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</si>
  <si>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</si>
  <si>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</si>
  <si>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</si>
  <si>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</si>
  <si>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</si>
  <si>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</si>
  <si>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</si>
  <si>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</si>
  <si>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</si>
  <si>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</si>
  <si>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</si>
  <si>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</si>
  <si>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</si>
  <si>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</si>
  <si>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</si>
  <si>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</si>
  <si>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</si>
  <si>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</si>
  <si>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</si>
  <si>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</si>
  <si>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</si>
  <si>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</si>
  <si>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</si>
  <si>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</si>
  <si>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</si>
  <si>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</si>
  <si>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</si>
  <si>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</si>
  <si>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</si>
  <si>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</si>
  <si>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</si>
  <si>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</si>
  <si>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</si>
  <si>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</si>
  <si>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</si>
  <si>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</si>
  <si>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</si>
  <si>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</si>
  <si>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</si>
  <si>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</si>
  <si>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</si>
  <si>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</si>
  <si>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</si>
  <si>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</si>
  <si>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</si>
  <si>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</si>
  <si>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</si>
  <si>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</si>
  <si>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</si>
  <si>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</si>
  <si>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</si>
  <si>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</si>
  <si>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</si>
  <si>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</si>
  <si>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</si>
  <si>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</si>
  <si>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</si>
  <si>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</si>
  <si>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</si>
  <si>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</si>
  <si>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</si>
  <si>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</si>
  <si>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</si>
  <si>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</si>
  <si>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</si>
  <si>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</si>
  <si>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</si>
  <si>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</si>
  <si>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</si>
  <si>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</si>
  <si>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</si>
  <si>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</si>
  <si>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</si>
  <si>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</si>
  <si>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</si>
  <si>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</si>
  <si>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</si>
  <si>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</si>
  <si>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</si>
  <si>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</si>
  <si>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</si>
  <si>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</si>
  <si>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</si>
  <si>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</si>
  <si>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</si>
  <si>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</si>
  <si>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</si>
  <si>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</si>
  <si>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</si>
  <si>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</si>
  <si>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</si>
  <si>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</si>
  <si>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</si>
  <si>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</si>
  <si>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</si>
  <si>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</si>
  <si>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</si>
  <si>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</si>
  <si>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Código Auxiliar</t>
  </si>
  <si>
    <t>110812-11</t>
  </si>
  <si>
    <t>Referencia</t>
  </si>
  <si>
    <t>referencia</t>
  </si>
  <si>
    <t>ANALISIS, CALCULO E INTEGRACION DE BASICOS PARA PRECIOS UNITARIOS</t>
  </si>
  <si>
    <t>Procedimiento</t>
  </si>
  <si>
    <t>Ubicación:</t>
  </si>
  <si>
    <t>ANEXO 13</t>
  </si>
  <si>
    <t>ANÁLISIS, CÁLCULO E INTEGRACIÓN DE LOS PRECIOS UNITARIOS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</si>
  <si>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</si>
  <si>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</si>
  <si>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</si>
  <si>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</si>
  <si>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</si>
  <si>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</si>
  <si>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</si>
  <si>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Angelito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</si>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</sst>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Footlight MT Light"/>
      <family val="1"/>
    </font>
  </fonts>
  <fills count="1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3" fillId="0" borderId="0"/>
    <xf numFmtId="0" fontId="11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211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14" fontId="6" fillId="0" borderId="8" xfId="0" applyNumberFormat="1" applyFont="1" applyBorder="1" applyAlignment="1">
      <alignment horizontal="center"/>
    </xf>
    <xf numFmtId="0" fontId="8" fillId="2" borderId="16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7" fillId="0" borderId="24" xfId="4" applyNumberFormat="1" applyFont="1" applyBorder="1" applyAlignment="1">
      <alignment horizontal="right" vertical="top"/>
    </xf>
    <xf numFmtId="10" fontId="7" fillId="0" borderId="15" xfId="4" applyNumberFormat="1" applyFont="1" applyBorder="1" applyAlignment="1">
      <alignment horizontal="right" vertical="top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justify" vertical="top"/>
    </xf>
    <xf numFmtId="168" fontId="7" fillId="0" borderId="0" xfId="4" applyNumberFormat="1" applyFont="1" applyBorder="1" applyAlignment="1">
      <alignment horizontal="right" vertical="top"/>
    </xf>
    <xf numFmtId="10" fontId="7" fillId="0" borderId="0" xfId="4" applyNumberFormat="1" applyFont="1" applyBorder="1" applyAlignment="1">
      <alignment horizontal="right" vertical="top"/>
    </xf>
    <xf numFmtId="0" fontId="6" fillId="6" borderId="11" xfId="0" applyFont="1" applyFill="1" applyBorder="1"/>
    <xf numFmtId="0" fontId="6" fillId="5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26" xfId="0" applyFont="1" applyBorder="1"/>
    <xf numFmtId="0" fontId="6" fillId="0" borderId="24" xfId="0" applyFont="1" applyBorder="1"/>
    <xf numFmtId="0" fontId="6" fillId="0" borderId="0" xfId="4" applyFont="1" applyBorder="1" applyAlignment="1">
      <alignment vertical="top"/>
    </xf>
    <xf numFmtId="0" fontId="6" fillId="0" borderId="20" xfId="0" applyFont="1" applyBorder="1"/>
    <xf numFmtId="0" fontId="7" fillId="0" borderId="0" xfId="0" applyFont="1"/>
    <xf numFmtId="0" fontId="6" fillId="0" borderId="17" xfId="0" applyFont="1" applyBorder="1"/>
    <xf numFmtId="0" fontId="6" fillId="0" borderId="22" xfId="0" applyFont="1" applyBorder="1"/>
    <xf numFmtId="0" fontId="6" fillId="0" borderId="25" xfId="0" applyFont="1" applyBorder="1"/>
    <xf numFmtId="166" fontId="6" fillId="0" borderId="0" xfId="0" applyNumberFormat="1" applyFont="1"/>
    <xf numFmtId="170" fontId="6" fillId="0" borderId="0" xfId="0" applyNumberFormat="1" applyFont="1" applyBorder="1"/>
    <xf numFmtId="170" fontId="6" fillId="0" borderId="0" xfId="0" applyNumberFormat="1" applyFont="1"/>
    <xf numFmtId="170" fontId="7" fillId="0" borderId="2" xfId="0" applyNumberFormat="1" applyFont="1" applyFill="1" applyBorder="1" applyAlignment="1">
      <alignment horizontal="center" vertical="center"/>
    </xf>
    <xf numFmtId="170" fontId="7" fillId="0" borderId="0" xfId="4" applyNumberFormat="1" applyFont="1" applyBorder="1" applyAlignment="1">
      <alignment horizontal="left" vertical="top"/>
    </xf>
    <xf numFmtId="170" fontId="6" fillId="0" borderId="0" xfId="4" applyNumberFormat="1" applyFont="1" applyBorder="1" applyAlignment="1">
      <alignment horizontal="right" vertical="top"/>
    </xf>
    <xf numFmtId="169" fontId="6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7" fillId="0" borderId="0" xfId="4" applyFont="1" applyBorder="1" applyAlignment="1">
      <alignment vertical="center"/>
    </xf>
    <xf numFmtId="0" fontId="7" fillId="0" borderId="0" xfId="4" applyFont="1" applyBorder="1" applyAlignment="1">
      <alignment vertical="top"/>
    </xf>
    <xf numFmtId="0" fontId="7" fillId="0" borderId="0" xfId="4" applyFont="1" applyBorder="1" applyAlignment="1">
      <alignment horizontal="center" vertical="top"/>
    </xf>
    <xf numFmtId="165" fontId="6" fillId="0" borderId="0" xfId="4" applyNumberFormat="1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6" fontId="6" fillId="0" borderId="0" xfId="4" applyNumberFormat="1" applyFont="1" applyBorder="1" applyAlignment="1">
      <alignment horizontal="right" vertical="top"/>
    </xf>
    <xf numFmtId="166" fontId="6" fillId="0" borderId="0" xfId="4" applyNumberFormat="1" applyFont="1" applyBorder="1" applyAlignment="1">
      <alignment horizontal="center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168" fontId="7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7" fillId="0" borderId="15" xfId="4" applyNumberFormat="1" applyFont="1" applyBorder="1" applyAlignment="1">
      <alignment horizontal="right" vertical="top"/>
    </xf>
    <xf numFmtId="0" fontId="13" fillId="0" borderId="0" xfId="0" applyFont="1" applyAlignment="1"/>
    <xf numFmtId="0" fontId="4" fillId="2" borderId="17" xfId="0" applyFont="1" applyFill="1" applyBorder="1" applyAlignment="1">
      <alignment vertical="top" wrapText="1"/>
    </xf>
    <xf numFmtId="0" fontId="6" fillId="0" borderId="26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172" fontId="6" fillId="0" borderId="0" xfId="4" applyNumberFormat="1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 wrapText="1"/>
    </xf>
    <xf numFmtId="0" fontId="12" fillId="0" borderId="0" xfId="3" applyFont="1" applyBorder="1"/>
    <xf numFmtId="49" fontId="6" fillId="0" borderId="19" xfId="0" applyNumberFormat="1" applyFont="1" applyBorder="1"/>
    <xf numFmtId="49" fontId="6" fillId="0" borderId="23" xfId="0" applyNumberFormat="1" applyFont="1" applyBorder="1"/>
    <xf numFmtId="49" fontId="6" fillId="0" borderId="0" xfId="0" applyNumberFormat="1" applyFont="1"/>
    <xf numFmtId="0" fontId="5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 wrapText="1"/>
    </xf>
    <xf numFmtId="49" fontId="7" fillId="0" borderId="18" xfId="6" applyNumberFormat="1" applyFont="1" applyBorder="1" applyAlignment="1">
      <alignment horizontal="left" vertical="top"/>
    </xf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166" fontId="6" fillId="0" borderId="24" xfId="6" applyNumberFormat="1" applyFont="1" applyBorder="1" applyAlignment="1">
      <alignment horizontal="right" vertical="top"/>
    </xf>
    <xf numFmtId="49" fontId="6" fillId="0" borderId="1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26" xfId="7" applyFont="1" applyBorder="1"/>
    <xf numFmtId="166" fontId="7" fillId="0" borderId="26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7" fillId="0" borderId="0" xfId="4" applyNumberFormat="1" applyFont="1" applyBorder="1" applyAlignment="1">
      <alignment horizontal="left" vertical="top"/>
    </xf>
    <xf numFmtId="164" fontId="16" fillId="0" borderId="0" xfId="3" applyNumberFormat="1" applyFont="1" applyAlignment="1">
      <alignment horizontal="right" vertical="top"/>
    </xf>
    <xf numFmtId="0" fontId="7" fillId="0" borderId="0" xfId="4" applyNumberFormat="1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 wrapText="1"/>
    </xf>
    <xf numFmtId="49" fontId="6" fillId="0" borderId="26" xfId="0" applyNumberFormat="1" applyFont="1" applyBorder="1"/>
    <xf numFmtId="0" fontId="7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166" fontId="6" fillId="0" borderId="0" xfId="0" applyNumberFormat="1" applyFont="1" applyBorder="1"/>
    <xf numFmtId="10" fontId="6" fillId="0" borderId="24" xfId="6" applyNumberFormat="1" applyFont="1" applyBorder="1" applyAlignment="1">
      <alignment horizontal="right" vertical="top"/>
    </xf>
    <xf numFmtId="49" fontId="6" fillId="0" borderId="13" xfId="6" applyNumberFormat="1" applyFont="1" applyBorder="1" applyAlignment="1">
      <alignment vertical="top"/>
    </xf>
    <xf numFmtId="1" fontId="6" fillId="0" borderId="24" xfId="2" applyNumberFormat="1" applyFont="1" applyBorder="1" applyAlignment="1">
      <alignment horizontal="right" vertical="top"/>
    </xf>
    <xf numFmtId="1" fontId="6" fillId="0" borderId="0" xfId="2" applyNumberFormat="1" applyFont="1" applyBorder="1" applyAlignment="1">
      <alignment horizontal="right" vertical="top"/>
    </xf>
    <xf numFmtId="1" fontId="6" fillId="0" borderId="22" xfId="2" applyNumberFormat="1" applyFont="1" applyBorder="1" applyAlignment="1">
      <alignment horizontal="right" vertical="top"/>
    </xf>
    <xf numFmtId="0" fontId="6" fillId="0" borderId="24" xfId="6" applyNumberFormat="1" applyFont="1" applyBorder="1" applyAlignment="1">
      <alignment horizontal="right" vertical="top"/>
    </xf>
    <xf numFmtId="171" fontId="6" fillId="0" borderId="12" xfId="6" applyNumberFormat="1" applyFont="1" applyBorder="1" applyAlignment="1">
      <alignment horizontal="right" vertical="top"/>
    </xf>
    <xf numFmtId="171" fontId="6" fillId="0" borderId="19" xfId="6" applyNumberFormat="1" applyFont="1" applyBorder="1" applyAlignment="1">
      <alignment horizontal="right" vertical="top"/>
    </xf>
    <xf numFmtId="49" fontId="6" fillId="7" borderId="11" xfId="0" applyNumberFormat="1" applyFont="1" applyFill="1" applyBorder="1"/>
    <xf numFmtId="0" fontId="6" fillId="7" borderId="11" xfId="0" applyFont="1" applyFill="1" applyBorder="1"/>
    <xf numFmtId="0" fontId="6" fillId="8" borderId="0" xfId="0" applyFont="1" applyFill="1" applyBorder="1" applyAlignment="1">
      <alignment horizontal="center"/>
    </xf>
    <xf numFmtId="49" fontId="6" fillId="8" borderId="11" xfId="0" applyNumberFormat="1" applyFont="1" applyFill="1" applyBorder="1"/>
    <xf numFmtId="0" fontId="6" fillId="8" borderId="11" xfId="0" applyFont="1" applyFill="1" applyBorder="1"/>
    <xf numFmtId="0" fontId="6" fillId="8" borderId="22" xfId="0" applyFont="1" applyFill="1" applyBorder="1"/>
    <xf numFmtId="49" fontId="6" fillId="9" borderId="11" xfId="0" applyNumberFormat="1" applyFont="1" applyFill="1" applyBorder="1"/>
    <xf numFmtId="0" fontId="6" fillId="9" borderId="11" xfId="0" applyFont="1" applyFill="1" applyBorder="1"/>
    <xf numFmtId="49" fontId="6" fillId="10" borderId="11" xfId="0" applyNumberFormat="1" applyFont="1" applyFill="1" applyBorder="1"/>
    <xf numFmtId="0" fontId="6" fillId="10" borderId="11" xfId="0" applyFont="1" applyFill="1" applyBorder="1"/>
    <xf numFmtId="0" fontId="6" fillId="10" borderId="14" xfId="0" applyFont="1" applyFill="1" applyBorder="1"/>
    <xf numFmtId="0" fontId="6" fillId="10" borderId="0" xfId="0" applyFont="1" applyFill="1" applyBorder="1" applyAlignment="1">
      <alignment horizontal="center"/>
    </xf>
    <xf numFmtId="0" fontId="6" fillId="10" borderId="23" xfId="0" applyFont="1" applyFill="1" applyBorder="1"/>
    <xf numFmtId="49" fontId="6" fillId="11" borderId="11" xfId="0" applyNumberFormat="1" applyFont="1" applyFill="1" applyBorder="1"/>
    <xf numFmtId="0" fontId="6" fillId="11" borderId="11" xfId="0" applyFont="1" applyFill="1" applyBorder="1"/>
    <xf numFmtId="0" fontId="6" fillId="11" borderId="14" xfId="0" applyFont="1" applyFill="1" applyBorder="1"/>
    <xf numFmtId="49" fontId="6" fillId="12" borderId="11" xfId="0" applyNumberFormat="1" applyFont="1" applyFill="1" applyBorder="1"/>
    <xf numFmtId="0" fontId="6" fillId="12" borderId="11" xfId="0" applyFont="1" applyFill="1" applyBorder="1"/>
    <xf numFmtId="49" fontId="6" fillId="13" borderId="11" xfId="0" applyNumberFormat="1" applyFont="1" applyFill="1" applyBorder="1"/>
    <xf numFmtId="0" fontId="6" fillId="13" borderId="11" xfId="0" applyFont="1" applyFill="1" applyBorder="1"/>
    <xf numFmtId="49" fontId="6" fillId="14" borderId="11" xfId="0" applyNumberFormat="1" applyFont="1" applyFill="1" applyBorder="1"/>
    <xf numFmtId="0" fontId="6" fillId="14" borderId="11" xfId="0" applyFont="1" applyFill="1" applyBorder="1"/>
    <xf numFmtId="49" fontId="6" fillId="15" borderId="11" xfId="0" applyNumberFormat="1" applyFont="1" applyFill="1" applyBorder="1"/>
    <xf numFmtId="0" fontId="6" fillId="15" borderId="11" xfId="0" applyFont="1" applyFill="1" applyBorder="1"/>
    <xf numFmtId="0" fontId="6" fillId="16" borderId="0" xfId="0" applyFont="1" applyFill="1" applyBorder="1" applyAlignment="1">
      <alignment horizontal="center"/>
    </xf>
    <xf numFmtId="49" fontId="6" fillId="16" borderId="11" xfId="0" applyNumberFormat="1" applyFont="1" applyFill="1" applyBorder="1"/>
    <xf numFmtId="0" fontId="6" fillId="16" borderId="11" xfId="0" applyFont="1" applyFill="1" applyBorder="1"/>
    <xf numFmtId="0" fontId="6" fillId="14" borderId="0" xfId="0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 wrapText="1"/>
    </xf>
    <xf numFmtId="0" fontId="18" fillId="0" borderId="4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right" vertical="top"/>
    </xf>
    <xf numFmtId="0" fontId="7" fillId="0" borderId="21" xfId="0" applyFont="1" applyBorder="1" applyAlignment="1">
      <alignment horizontal="right" vertical="top"/>
    </xf>
    <xf numFmtId="0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15" fontId="6" fillId="0" borderId="0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170" fontId="7" fillId="0" borderId="0" xfId="0" applyNumberFormat="1" applyFont="1" applyBorder="1" applyAlignment="1">
      <alignment horizontal="center" vertical="top"/>
    </xf>
    <xf numFmtId="170" fontId="7" fillId="0" borderId="0" xfId="0" applyNumberFormat="1" applyFont="1" applyBorder="1" applyAlignment="1">
      <alignment horizontal="right" vertical="top"/>
    </xf>
    <xf numFmtId="173" fontId="6" fillId="0" borderId="0" xfId="0" applyNumberFormat="1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0" fontId="6" fillId="0" borderId="9" xfId="0" applyFont="1" applyBorder="1" applyAlignment="1">
      <alignment horizontal="center" vertical="top"/>
    </xf>
    <xf numFmtId="170" fontId="6" fillId="0" borderId="9" xfId="0" applyNumberFormat="1" applyFont="1" applyBorder="1" applyAlignment="1">
      <alignment vertical="top"/>
    </xf>
    <xf numFmtId="0" fontId="7" fillId="0" borderId="16" xfId="0" applyFont="1" applyBorder="1" applyAlignment="1">
      <alignment horizontal="right"/>
    </xf>
    <xf numFmtId="0" fontId="0" fillId="0" borderId="14" xfId="0" applyBorder="1"/>
    <xf numFmtId="0" fontId="4" fillId="2" borderId="11" xfId="0" applyFont="1" applyFill="1" applyBorder="1" applyAlignment="1">
      <alignment vertical="top" wrapText="1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7" borderId="16" xfId="0" applyFont="1" applyFill="1" applyBorder="1" applyAlignment="1">
      <alignment horizontal="center"/>
    </xf>
    <xf numFmtId="0" fontId="6" fillId="8" borderId="23" xfId="0" applyFont="1" applyFill="1" applyBorder="1" applyAlignment="1">
      <alignment horizontal="center"/>
    </xf>
    <xf numFmtId="0" fontId="6" fillId="8" borderId="22" xfId="0" applyFont="1" applyFill="1" applyBorder="1" applyAlignment="1">
      <alignment horizontal="center"/>
    </xf>
    <xf numFmtId="0" fontId="6" fillId="13" borderId="22" xfId="0" applyFont="1" applyFill="1" applyBorder="1" applyAlignment="1">
      <alignment horizontal="center"/>
    </xf>
    <xf numFmtId="0" fontId="6" fillId="11" borderId="22" xfId="0" applyFont="1" applyFill="1" applyBorder="1" applyAlignment="1">
      <alignment horizontal="center"/>
    </xf>
    <xf numFmtId="0" fontId="6" fillId="10" borderId="23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6" borderId="22" xfId="0" applyFont="1" applyFill="1" applyBorder="1" applyAlignment="1">
      <alignment horizontal="center"/>
    </xf>
    <xf numFmtId="0" fontId="6" fillId="14" borderId="22" xfId="0" applyFont="1" applyFill="1" applyBorder="1" applyAlignment="1">
      <alignment horizontal="center"/>
    </xf>
    <xf numFmtId="0" fontId="6" fillId="12" borderId="14" xfId="0" applyFont="1" applyFill="1" applyBorder="1" applyAlignment="1">
      <alignment horizontal="center"/>
    </xf>
    <xf numFmtId="0" fontId="6" fillId="12" borderId="15" xfId="0" applyFont="1" applyFill="1" applyBorder="1" applyAlignment="1">
      <alignment horizontal="center"/>
    </xf>
    <xf numFmtId="0" fontId="6" fillId="12" borderId="16" xfId="0" applyFont="1" applyFill="1" applyBorder="1" applyAlignment="1">
      <alignment horizontal="center"/>
    </xf>
    <xf numFmtId="0" fontId="6" fillId="15" borderId="22" xfId="0" applyFont="1" applyFill="1" applyBorder="1" applyAlignment="1">
      <alignment horizontal="center"/>
    </xf>
    <xf numFmtId="0" fontId="6" fillId="9" borderId="22" xfId="0" applyFont="1" applyFill="1" applyBorder="1" applyAlignment="1">
      <alignment horizontal="center"/>
    </xf>
    <xf numFmtId="0" fontId="6" fillId="0" borderId="0" xfId="4" applyFont="1" applyBorder="1" applyAlignment="1">
      <alignment horizontal="justify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9" fillId="0" borderId="0" xfId="0" applyNumberFormat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9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0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  <cellStyle name="Normal 2 3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</xdr:row>
      <xdr:rowOff>104775</xdr:rowOff>
    </xdr:from>
    <xdr:to>
      <xdr:col>7</xdr:col>
      <xdr:colOff>238125</xdr:colOff>
      <xdr:row>5</xdr:row>
      <xdr:rowOff>142563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457200"/>
          <a:ext cx="561975" cy="523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2</xdr:row>
      <xdr:rowOff>114300</xdr:rowOff>
    </xdr:from>
    <xdr:to>
      <xdr:col>7</xdr:col>
      <xdr:colOff>285750</xdr:colOff>
      <xdr:row>6</xdr:row>
      <xdr:rowOff>7911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466725"/>
          <a:ext cx="581025" cy="54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86" t="s">
        <v>185</v>
      </c>
      <c r="C1" s="85" t="s">
        <v>225</v>
      </c>
    </row>
    <row r="2" spans="1:3" ht="12.75" customHeight="1">
      <c r="A2" s="3" t="s">
        <v>0</v>
      </c>
      <c r="B2" s="3"/>
      <c r="C2" s="9"/>
    </row>
    <row r="3" spans="1:3" ht="12.75" customHeight="1">
      <c r="A3" s="10"/>
      <c r="B3" s="10"/>
      <c r="C3" s="10"/>
    </row>
    <row r="4" spans="1:3" ht="12.75" customHeight="1">
      <c r="A4" s="13" t="s">
        <v>35</v>
      </c>
      <c r="B4" s="14" t="s">
        <v>1</v>
      </c>
      <c r="C4" s="15" t="s">
        <v>36</v>
      </c>
    </row>
    <row r="5" spans="1:3" ht="12.75" customHeight="1">
      <c r="A5" s="16" t="s">
        <v>2</v>
      </c>
      <c r="B5" s="17"/>
      <c r="C5" s="18"/>
    </row>
    <row r="6" spans="1:3" ht="12.75" customHeight="1">
      <c r="A6" s="19" t="s">
        <v>37</v>
      </c>
      <c r="B6" s="20" t="s">
        <v>3</v>
      </c>
      <c r="C6" s="81" t="s">
        <v>233</v>
      </c>
    </row>
    <row r="7" spans="1:3" ht="12.75" customHeight="1">
      <c r="A7" s="21" t="s">
        <v>38</v>
      </c>
      <c r="B7" s="11" t="s">
        <v>4</v>
      </c>
      <c r="C7" s="22" t="s">
        <v>234</v>
      </c>
    </row>
    <row r="8" spans="1:3" ht="12.75" customHeight="1">
      <c r="A8" s="21" t="s">
        <v>39</v>
      </c>
      <c r="B8" s="11" t="s">
        <v>5</v>
      </c>
      <c r="C8" s="22" t="s">
        <v>235</v>
      </c>
    </row>
    <row r="9" spans="1:3" ht="12.75" customHeight="1">
      <c r="A9" s="21" t="s">
        <v>40</v>
      </c>
      <c r="B9" s="11" t="s">
        <v>6</v>
      </c>
      <c r="C9" s="22" t="s">
        <v>41</v>
      </c>
    </row>
    <row r="10" spans="1:3" ht="12.75" customHeight="1">
      <c r="A10" s="11" t="s">
        <v>42</v>
      </c>
      <c r="B10" s="21" t="s">
        <v>43</v>
      </c>
      <c r="C10" s="182" t="s">
        <v>241</v>
      </c>
    </row>
    <row r="11" spans="1:3" ht="12.75" customHeight="1">
      <c r="A11" s="11" t="s">
        <v>44</v>
      </c>
      <c r="B11" s="11" t="s">
        <v>7</v>
      </c>
      <c r="C11" s="22" t="s">
        <v>236</v>
      </c>
    </row>
    <row r="12" spans="1:3" ht="12.75" customHeight="1">
      <c r="A12" s="11" t="s">
        <v>45</v>
      </c>
      <c r="B12" s="11" t="s">
        <v>8</v>
      </c>
      <c r="C12" s="22" t="s">
        <v>237</v>
      </c>
    </row>
    <row r="13" spans="1:3" ht="12.75" customHeight="1">
      <c r="A13" s="11" t="s">
        <v>46</v>
      </c>
      <c r="B13" s="11" t="s">
        <v>9</v>
      </c>
      <c r="C13" s="23" t="s">
        <v>238</v>
      </c>
    </row>
    <row r="14" spans="1:3" ht="12.75" customHeight="1">
      <c r="A14" s="21" t="s">
        <v>47</v>
      </c>
      <c r="B14" s="11" t="s">
        <v>10</v>
      </c>
      <c r="C14" s="24">
        <v>1234567</v>
      </c>
    </row>
    <row r="15" spans="1:3" ht="12.75" customHeight="1">
      <c r="A15" s="21" t="s">
        <v>48</v>
      </c>
      <c r="B15" s="11" t="s">
        <v>11</v>
      </c>
      <c r="C15" s="24">
        <v>12345678</v>
      </c>
    </row>
    <row r="16" spans="1:3" ht="12.75" customHeight="1">
      <c r="A16" s="21" t="s">
        <v>49</v>
      </c>
      <c r="B16" s="11" t="s">
        <v>12</v>
      </c>
      <c r="C16" s="24">
        <v>123456789</v>
      </c>
    </row>
    <row r="17" spans="1:3" ht="12.75" customHeight="1">
      <c r="A17" s="21" t="s">
        <v>50</v>
      </c>
      <c r="B17" s="11" t="s">
        <v>13</v>
      </c>
      <c r="C17" s="22" t="s">
        <v>239</v>
      </c>
    </row>
    <row r="18" spans="1:3" ht="12.75" customHeight="1">
      <c r="A18" s="21" t="s">
        <v>51</v>
      </c>
      <c r="B18" s="11" t="s">
        <v>14</v>
      </c>
      <c r="C18" s="22" t="s">
        <v>84</v>
      </c>
    </row>
    <row r="19" spans="1:3" ht="12.75" customHeight="1">
      <c r="A19" s="16" t="s">
        <v>52</v>
      </c>
      <c r="B19" s="25"/>
      <c r="C19" s="18"/>
    </row>
    <row r="20" spans="1:3" ht="38.25">
      <c r="A20" s="21" t="s">
        <v>53</v>
      </c>
      <c r="B20" s="21" t="s">
        <v>54</v>
      </c>
      <c r="C20" s="26" t="s">
        <v>55</v>
      </c>
    </row>
    <row r="21" spans="1:3" ht="12.75" customHeight="1">
      <c r="A21" s="11" t="s">
        <v>56</v>
      </c>
      <c r="B21" s="11" t="s">
        <v>57</v>
      </c>
      <c r="C21" s="22" t="s">
        <v>58</v>
      </c>
    </row>
    <row r="22" spans="1:3" ht="12.75" customHeight="1">
      <c r="A22" s="11" t="s">
        <v>59</v>
      </c>
      <c r="B22" s="11" t="s">
        <v>60</v>
      </c>
      <c r="C22" s="22" t="s">
        <v>61</v>
      </c>
    </row>
    <row r="23" spans="1:3" ht="12.75" customHeight="1">
      <c r="A23" s="11" t="s">
        <v>95</v>
      </c>
      <c r="B23" s="11" t="s">
        <v>115</v>
      </c>
      <c r="C23" s="22" t="s">
        <v>115</v>
      </c>
    </row>
    <row r="24" spans="1:3" ht="12.75" customHeight="1">
      <c r="A24" s="11" t="s">
        <v>97</v>
      </c>
      <c r="B24" s="11" t="s">
        <v>109</v>
      </c>
      <c r="C24" s="22" t="s">
        <v>109</v>
      </c>
    </row>
    <row r="25" spans="1:3" ht="12.75" customHeight="1">
      <c r="A25" s="11" t="s">
        <v>96</v>
      </c>
      <c r="B25" s="11" t="s">
        <v>110</v>
      </c>
      <c r="C25" s="22" t="s">
        <v>110</v>
      </c>
    </row>
    <row r="26" spans="1:3" ht="12.75" customHeight="1">
      <c r="A26" s="11" t="s">
        <v>98</v>
      </c>
      <c r="B26" s="11" t="s">
        <v>111</v>
      </c>
      <c r="C26" s="22" t="s">
        <v>111</v>
      </c>
    </row>
    <row r="27" spans="1:3" ht="12.75" customHeight="1">
      <c r="A27" s="11" t="s">
        <v>99</v>
      </c>
      <c r="B27" s="11" t="s">
        <v>112</v>
      </c>
      <c r="C27" s="22" t="s">
        <v>112</v>
      </c>
    </row>
    <row r="28" spans="1:3" ht="12.75" customHeight="1">
      <c r="A28" s="11" t="s">
        <v>100</v>
      </c>
      <c r="B28" s="11" t="s">
        <v>113</v>
      </c>
      <c r="C28" s="22" t="s">
        <v>113</v>
      </c>
    </row>
    <row r="29" spans="1:3" ht="12.75" customHeight="1">
      <c r="A29" s="11" t="s">
        <v>116</v>
      </c>
      <c r="B29" s="11" t="s">
        <v>114</v>
      </c>
      <c r="C29" s="22" t="s">
        <v>114</v>
      </c>
    </row>
    <row r="30" spans="1:3" ht="12.75" customHeight="1">
      <c r="A30" s="94" t="s">
        <v>200</v>
      </c>
      <c r="B30" s="95" t="s">
        <v>201</v>
      </c>
      <c r="C30" s="96" t="s">
        <v>201</v>
      </c>
    </row>
    <row r="31" spans="1:3" ht="12.75" customHeight="1">
      <c r="A31" s="97" t="s">
        <v>202</v>
      </c>
      <c r="B31" s="95" t="s">
        <v>203</v>
      </c>
      <c r="C31" s="96" t="s">
        <v>203</v>
      </c>
    </row>
    <row r="32" spans="1:3" ht="12.75" customHeight="1">
      <c r="A32" s="94" t="s">
        <v>204</v>
      </c>
      <c r="B32" s="95" t="s">
        <v>205</v>
      </c>
      <c r="C32" s="96" t="s">
        <v>205</v>
      </c>
    </row>
    <row r="33" spans="1:3" ht="12.75" customHeight="1">
      <c r="A33" s="16" t="s">
        <v>15</v>
      </c>
      <c r="B33" s="25"/>
      <c r="C33" s="18"/>
    </row>
    <row r="34" spans="1:3" ht="12.75" customHeight="1">
      <c r="A34" s="21" t="s">
        <v>62</v>
      </c>
      <c r="B34" s="11" t="s">
        <v>16</v>
      </c>
      <c r="C34" s="112">
        <v>40017</v>
      </c>
    </row>
    <row r="35" spans="1:3" ht="12.75" customHeight="1">
      <c r="A35" s="21" t="s">
        <v>63</v>
      </c>
      <c r="B35" s="11" t="s">
        <v>17</v>
      </c>
      <c r="C35" s="24" t="s">
        <v>64</v>
      </c>
    </row>
    <row r="36" spans="1:3" ht="12.75" customHeight="1">
      <c r="A36" s="21" t="s">
        <v>124</v>
      </c>
      <c r="B36" s="21" t="s">
        <v>65</v>
      </c>
      <c r="C36" s="22" t="s">
        <v>66</v>
      </c>
    </row>
    <row r="37" spans="1:3" ht="12.75" customHeight="1">
      <c r="A37" s="16" t="s">
        <v>18</v>
      </c>
      <c r="B37" s="25"/>
      <c r="C37" s="27"/>
    </row>
    <row r="38" spans="1:3" ht="12.75" customHeight="1">
      <c r="A38" s="87" t="s">
        <v>186</v>
      </c>
      <c r="B38" s="88" t="s">
        <v>187</v>
      </c>
      <c r="C38" s="89" t="s">
        <v>188</v>
      </c>
    </row>
    <row r="39" spans="1:3" ht="102">
      <c r="A39" s="21" t="s">
        <v>67</v>
      </c>
      <c r="B39" s="11" t="s">
        <v>19</v>
      </c>
      <c r="C39" s="38" t="s">
        <v>139</v>
      </c>
    </row>
    <row r="40" spans="1:3" ht="12.75" customHeight="1">
      <c r="A40" s="21" t="s">
        <v>101</v>
      </c>
      <c r="B40" s="11" t="s">
        <v>20</v>
      </c>
      <c r="C40" s="22" t="s">
        <v>68</v>
      </c>
    </row>
    <row r="41" spans="1:3" ht="12.75" customHeight="1">
      <c r="A41" s="21" t="s">
        <v>102</v>
      </c>
      <c r="B41" s="11" t="s">
        <v>107</v>
      </c>
      <c r="C41" s="22" t="s">
        <v>107</v>
      </c>
    </row>
    <row r="42" spans="1:3" ht="12.75" customHeight="1">
      <c r="A42" s="21" t="s">
        <v>69</v>
      </c>
      <c r="B42" s="11" t="s">
        <v>21</v>
      </c>
      <c r="C42" s="22" t="s">
        <v>41</v>
      </c>
    </row>
    <row r="43" spans="1:3" ht="12.75" customHeight="1">
      <c r="A43" s="21" t="s">
        <v>70</v>
      </c>
      <c r="B43" s="21" t="s">
        <v>71</v>
      </c>
      <c r="C43" s="182" t="s">
        <v>241</v>
      </c>
    </row>
    <row r="44" spans="1:3" ht="12.75" customHeight="1">
      <c r="A44" s="21" t="s">
        <v>103</v>
      </c>
      <c r="B44" s="21" t="s">
        <v>108</v>
      </c>
      <c r="C44" s="22" t="s">
        <v>108</v>
      </c>
    </row>
    <row r="45" spans="1:3" ht="12.75" customHeight="1">
      <c r="A45" s="21" t="s">
        <v>104</v>
      </c>
      <c r="B45" s="21" t="s">
        <v>117</v>
      </c>
      <c r="C45" s="22" t="s">
        <v>117</v>
      </c>
    </row>
    <row r="46" spans="1:3" ht="12.75" customHeight="1">
      <c r="A46" s="21" t="s">
        <v>105</v>
      </c>
      <c r="B46" s="21" t="s">
        <v>118</v>
      </c>
      <c r="C46" s="22" t="s">
        <v>118</v>
      </c>
    </row>
    <row r="47" spans="1:3" ht="12.75" customHeight="1">
      <c r="A47" s="21" t="s">
        <v>106</v>
      </c>
      <c r="B47" s="21" t="s">
        <v>119</v>
      </c>
      <c r="C47" s="22" t="s">
        <v>119</v>
      </c>
    </row>
    <row r="48" spans="1:3" ht="12.75" customHeight="1">
      <c r="A48" s="21" t="s">
        <v>130</v>
      </c>
      <c r="B48" s="21" t="s">
        <v>131</v>
      </c>
      <c r="C48" s="22" t="s">
        <v>132</v>
      </c>
    </row>
    <row r="49" spans="1:3" ht="12.75" customHeight="1">
      <c r="A49" s="98" t="s">
        <v>206</v>
      </c>
      <c r="B49" s="98" t="s">
        <v>207</v>
      </c>
      <c r="C49" s="99" t="s">
        <v>208</v>
      </c>
    </row>
    <row r="50" spans="1:3" ht="12.75" customHeight="1">
      <c r="A50" s="98" t="s">
        <v>209</v>
      </c>
      <c r="B50" s="98" t="s">
        <v>210</v>
      </c>
      <c r="C50" s="99" t="s">
        <v>240</v>
      </c>
    </row>
    <row r="51" spans="1:3" ht="12.75" customHeight="1">
      <c r="A51" s="98" t="s">
        <v>211</v>
      </c>
      <c r="B51" s="98" t="s">
        <v>212</v>
      </c>
      <c r="C51" s="99" t="s">
        <v>213</v>
      </c>
    </row>
    <row r="52" spans="1:3" ht="12.75" customHeight="1">
      <c r="A52" s="98" t="s">
        <v>214</v>
      </c>
      <c r="B52" s="98" t="s">
        <v>215</v>
      </c>
      <c r="C52" s="99" t="s">
        <v>237</v>
      </c>
    </row>
    <row r="53" spans="1:3" ht="12.75" customHeight="1">
      <c r="A53" s="98" t="s">
        <v>216</v>
      </c>
      <c r="B53" s="98" t="s">
        <v>217</v>
      </c>
      <c r="C53" s="23" t="s">
        <v>238</v>
      </c>
    </row>
    <row r="54" spans="1:3" ht="12.75" customHeight="1">
      <c r="A54" s="21" t="s">
        <v>72</v>
      </c>
      <c r="B54" s="11" t="s">
        <v>89</v>
      </c>
      <c r="C54" s="112">
        <v>40026</v>
      </c>
    </row>
    <row r="55" spans="1:3" ht="12.75" customHeight="1">
      <c r="A55" s="29" t="s">
        <v>73</v>
      </c>
      <c r="B55" s="30" t="s">
        <v>90</v>
      </c>
      <c r="C55" s="113">
        <v>40178</v>
      </c>
    </row>
    <row r="56" spans="1:3" ht="12.75" customHeight="1">
      <c r="A56" s="21" t="s">
        <v>133</v>
      </c>
      <c r="B56" s="11" t="s">
        <v>134</v>
      </c>
      <c r="C56" s="35">
        <v>100000</v>
      </c>
    </row>
    <row r="57" spans="1:3" ht="12.75" customHeight="1">
      <c r="A57" s="21" t="s">
        <v>137</v>
      </c>
      <c r="B57" s="11" t="s">
        <v>138</v>
      </c>
      <c r="C57" s="35">
        <v>7722</v>
      </c>
    </row>
    <row r="58" spans="1:3" ht="12.75" customHeight="1">
      <c r="A58" s="21" t="s">
        <v>136</v>
      </c>
      <c r="B58" s="11" t="s">
        <v>135</v>
      </c>
      <c r="C58" s="36">
        <v>0.15</v>
      </c>
    </row>
    <row r="59" spans="1:3" ht="12.75" customHeight="1">
      <c r="A59" s="16" t="s">
        <v>22</v>
      </c>
      <c r="B59" s="25"/>
      <c r="C59" s="18"/>
    </row>
    <row r="60" spans="1:3" ht="12.75" customHeight="1">
      <c r="A60" s="11" t="s">
        <v>126</v>
      </c>
      <c r="B60" s="11" t="s">
        <v>127</v>
      </c>
      <c r="C60" s="22">
        <v>153</v>
      </c>
    </row>
    <row r="61" spans="1:3" ht="12.75" customHeight="1">
      <c r="A61" s="11" t="s">
        <v>129</v>
      </c>
      <c r="B61" s="11" t="s">
        <v>128</v>
      </c>
      <c r="C61" s="22">
        <v>133</v>
      </c>
    </row>
    <row r="62" spans="1:3" ht="12.75" customHeight="1">
      <c r="A62" s="21" t="s">
        <v>120</v>
      </c>
      <c r="B62" s="21" t="s">
        <v>74</v>
      </c>
      <c r="C62" s="22">
        <v>2</v>
      </c>
    </row>
    <row r="63" spans="1:3" ht="12.75" customHeight="1">
      <c r="A63" s="21" t="s">
        <v>121</v>
      </c>
      <c r="B63" s="21" t="s">
        <v>91</v>
      </c>
      <c r="C63" s="22" t="s">
        <v>75</v>
      </c>
    </row>
    <row r="64" spans="1:3" ht="12.75" customHeight="1">
      <c r="A64" s="21" t="s">
        <v>122</v>
      </c>
      <c r="B64" s="21" t="s">
        <v>93</v>
      </c>
      <c r="C64" s="22" t="s">
        <v>76</v>
      </c>
    </row>
    <row r="65" spans="1:3" ht="12.75" customHeight="1">
      <c r="A65" s="21" t="s">
        <v>125</v>
      </c>
      <c r="B65" s="21" t="s">
        <v>92</v>
      </c>
      <c r="C65" s="22" t="s">
        <v>77</v>
      </c>
    </row>
    <row r="66" spans="1:3" ht="12.75" customHeight="1">
      <c r="A66" s="21" t="s">
        <v>123</v>
      </c>
      <c r="B66" s="21" t="s">
        <v>94</v>
      </c>
      <c r="C66" s="22" t="s">
        <v>78</v>
      </c>
    </row>
    <row r="67" spans="1:3" ht="12.75" customHeight="1">
      <c r="A67" s="31" t="s">
        <v>23</v>
      </c>
      <c r="B67" s="32"/>
      <c r="C67" s="33"/>
    </row>
    <row r="68" spans="1:3" ht="12.75" customHeight="1">
      <c r="A68" s="21" t="s">
        <v>79</v>
      </c>
      <c r="B68" s="11" t="s">
        <v>24</v>
      </c>
      <c r="C68" s="22" t="s">
        <v>80</v>
      </c>
    </row>
    <row r="69" spans="1:3" ht="12.75" customHeight="1">
      <c r="A69" s="21" t="s">
        <v>81</v>
      </c>
      <c r="B69" s="11" t="s">
        <v>25</v>
      </c>
      <c r="C69" s="112">
        <v>39995</v>
      </c>
    </row>
    <row r="70" spans="1:3" ht="12.75" customHeight="1">
      <c r="A70" s="34" t="s">
        <v>82</v>
      </c>
      <c r="B70" s="11" t="s">
        <v>26</v>
      </c>
      <c r="C70" s="28" t="s">
        <v>83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35"/>
  <sheetViews>
    <sheetView zoomScaleNormal="100" workbookViewId="0">
      <pane xSplit="2" ySplit="2" topLeftCell="D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3"/>
    <col min="5" max="7" width="11.42578125" style="1"/>
    <col min="8" max="13" width="13.7109375" style="1" bestFit="1" customWidth="1"/>
    <col min="14" max="15" width="13.7109375" style="1" customWidth="1"/>
    <col min="16" max="16" width="13.7109375" style="1" bestFit="1" customWidth="1"/>
    <col min="17" max="17" width="11.42578125" style="1"/>
    <col min="18" max="18" width="5.28515625" style="1" bestFit="1" customWidth="1"/>
    <col min="19" max="19" width="11.42578125" style="93"/>
    <col min="20" max="21" width="11.42578125" style="1"/>
    <col min="22" max="22" width="13.7109375" style="1" bestFit="1" customWidth="1"/>
    <col min="23" max="23" width="8.140625" style="1" bestFit="1" customWidth="1"/>
    <col min="24" max="24" width="11.42578125" style="1"/>
    <col min="25" max="25" width="9.5703125" style="1" customWidth="1"/>
    <col min="26" max="26" width="8.85546875" style="1" customWidth="1"/>
    <col min="27" max="27" width="7.7109375" style="1" customWidth="1"/>
    <col min="28" max="28" width="12.85546875" style="1" customWidth="1"/>
    <col min="29" max="29" width="13.7109375" style="1" bestFit="1" customWidth="1"/>
    <col min="30" max="30" width="13.7109375" style="1" customWidth="1"/>
    <col min="31" max="31" width="14.85546875" style="1" customWidth="1"/>
    <col min="32" max="32" width="13.7109375" style="1" customWidth="1"/>
    <col min="33" max="34" width="11.42578125" style="1"/>
    <col min="35" max="35" width="11.42578125" style="93"/>
    <col min="36" max="36" width="13.7109375" style="1" bestFit="1" customWidth="1"/>
    <col min="37" max="38" width="11.42578125" style="1"/>
    <col min="39" max="39" width="13.7109375" style="1" bestFit="1" customWidth="1"/>
    <col min="40" max="43" width="11.42578125" style="1"/>
    <col min="44" max="45" width="13.7109375" style="1" bestFit="1" customWidth="1"/>
    <col min="46" max="48" width="13.7109375" style="1" customWidth="1"/>
    <col min="49" max="49" width="13.7109375" style="1" bestFit="1" customWidth="1"/>
    <col min="50" max="50" width="5.28515625" style="1" bestFit="1" customWidth="1"/>
    <col min="51" max="51" width="11.42578125" style="93"/>
    <col min="52" max="53" width="11.42578125" style="1"/>
    <col min="54" max="54" width="13.7109375" style="1" bestFit="1" customWidth="1"/>
    <col min="55" max="59" width="11.42578125" style="1"/>
    <col min="60" max="63" width="12.85546875" style="1" customWidth="1"/>
    <col min="64" max="65" width="5.28515625" style="1" bestFit="1" customWidth="1"/>
    <col min="66" max="66" width="11.42578125" style="93"/>
    <col min="67" max="69" width="11.42578125" style="1"/>
    <col min="70" max="70" width="8.140625" style="1" bestFit="1" customWidth="1"/>
    <col min="71" max="74" width="11.42578125" style="1"/>
    <col min="75" max="75" width="13.28515625" style="1" customWidth="1"/>
    <col min="76" max="78" width="13" style="1" customWidth="1"/>
    <col min="79" max="80" width="11.42578125" style="1"/>
    <col min="81" max="81" width="11.42578125" style="93"/>
    <col min="82" max="89" width="11.42578125" style="1"/>
    <col min="90" max="91" width="12.42578125" style="1" customWidth="1"/>
    <col min="92" max="92" width="10.5703125" style="1" bestFit="1" customWidth="1"/>
    <col min="93" max="93" width="12.42578125" style="1" customWidth="1"/>
    <col min="94" max="95" width="11.42578125" style="1"/>
    <col min="96" max="96" width="11.42578125" style="93"/>
    <col min="97" max="104" width="11.42578125" style="1"/>
    <col min="105" max="108" width="12.42578125" style="1" customWidth="1"/>
    <col min="109" max="110" width="11.42578125" style="1"/>
    <col min="111" max="111" width="11.42578125" style="93"/>
    <col min="112" max="119" width="11.42578125" style="1"/>
    <col min="120" max="123" width="12.85546875" style="1" customWidth="1"/>
    <col min="124" max="125" width="11.42578125" style="1"/>
    <col min="126" max="126" width="11.42578125" style="93"/>
    <col min="127" max="134" width="11.42578125" style="1"/>
    <col min="135" max="138" width="12.42578125" style="1" customWidth="1"/>
    <col min="139" max="140" width="11.42578125" style="1"/>
    <col min="141" max="141" width="11.42578125" style="93"/>
    <col min="142" max="149" width="11.42578125" style="1"/>
    <col min="150" max="153" width="12.28515625" style="1" customWidth="1"/>
    <col min="154" max="16384" width="11.42578125" style="1"/>
  </cols>
  <sheetData>
    <row r="1" spans="1:155">
      <c r="A1" s="48" t="s">
        <v>144</v>
      </c>
      <c r="B1" s="48" t="s">
        <v>145</v>
      </c>
      <c r="D1" s="183" t="s">
        <v>146</v>
      </c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5"/>
      <c r="Q1" s="49"/>
      <c r="R1" s="49"/>
      <c r="S1" s="186" t="s">
        <v>147</v>
      </c>
      <c r="T1" s="187"/>
      <c r="U1" s="187"/>
      <c r="V1" s="187"/>
      <c r="W1" s="187"/>
      <c r="X1" s="187"/>
      <c r="Y1" s="187"/>
      <c r="Z1" s="134"/>
      <c r="AA1" s="134"/>
      <c r="AB1" s="134"/>
      <c r="AC1" s="134"/>
      <c r="AD1" s="134"/>
      <c r="AE1" s="134"/>
      <c r="AF1" s="134"/>
      <c r="AI1" s="190" t="s">
        <v>148</v>
      </c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43"/>
      <c r="AW1" s="39"/>
      <c r="AX1" s="39"/>
      <c r="AY1" s="189" t="s">
        <v>175</v>
      </c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N1" s="188" t="s">
        <v>174</v>
      </c>
      <c r="BO1" s="188"/>
      <c r="BP1" s="188"/>
      <c r="BQ1" s="188"/>
      <c r="BR1" s="188"/>
      <c r="BS1" s="188"/>
      <c r="BT1" s="188"/>
      <c r="BU1" s="188"/>
      <c r="BV1" s="188"/>
      <c r="BW1" s="188"/>
      <c r="BX1" s="188"/>
      <c r="BY1" s="188"/>
      <c r="BZ1" s="188"/>
      <c r="CC1" s="194" t="s">
        <v>176</v>
      </c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6"/>
      <c r="CR1" s="197" t="s">
        <v>177</v>
      </c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G1" s="192" t="s">
        <v>178</v>
      </c>
      <c r="DH1" s="192"/>
      <c r="DI1" s="192"/>
      <c r="DJ1" s="192"/>
      <c r="DK1" s="192"/>
      <c r="DL1" s="192"/>
      <c r="DM1" s="192"/>
      <c r="DN1" s="192"/>
      <c r="DO1" s="192"/>
      <c r="DP1" s="192"/>
      <c r="DQ1" s="192"/>
      <c r="DR1" s="156"/>
      <c r="DS1" s="156"/>
      <c r="DV1" s="198" t="s">
        <v>179</v>
      </c>
      <c r="DW1" s="198"/>
      <c r="DX1" s="198"/>
      <c r="DY1" s="198"/>
      <c r="DZ1" s="198"/>
      <c r="EA1" s="198"/>
      <c r="EB1" s="198"/>
      <c r="EC1" s="198"/>
      <c r="ED1" s="198"/>
      <c r="EE1" s="198"/>
      <c r="EF1" s="198"/>
      <c r="EG1" s="198"/>
      <c r="EH1" s="198"/>
      <c r="EK1" s="193" t="s">
        <v>180</v>
      </c>
      <c r="EL1" s="193"/>
      <c r="EM1" s="193"/>
      <c r="EN1" s="193"/>
      <c r="EO1" s="193"/>
      <c r="EP1" s="193"/>
      <c r="EQ1" s="193"/>
      <c r="ER1" s="193"/>
      <c r="ES1" s="193"/>
      <c r="ET1" s="193"/>
      <c r="EU1" s="193"/>
      <c r="EV1" s="159"/>
      <c r="EW1" s="159"/>
    </row>
    <row r="2" spans="1:155">
      <c r="A2" s="1" t="s">
        <v>140</v>
      </c>
      <c r="B2" s="100" t="s">
        <v>160</v>
      </c>
      <c r="D2" s="132" t="s">
        <v>28</v>
      </c>
      <c r="E2" s="133" t="s">
        <v>173</v>
      </c>
      <c r="F2" s="133" t="s">
        <v>30</v>
      </c>
      <c r="G2" s="133" t="s">
        <v>31</v>
      </c>
      <c r="H2" s="133" t="s">
        <v>156</v>
      </c>
      <c r="I2" s="133" t="s">
        <v>195</v>
      </c>
      <c r="J2" s="133" t="s">
        <v>194</v>
      </c>
      <c r="K2" s="133" t="s">
        <v>196</v>
      </c>
      <c r="L2" s="133" t="s">
        <v>197</v>
      </c>
      <c r="M2" s="133" t="s">
        <v>198</v>
      </c>
      <c r="N2" s="133" t="s">
        <v>199</v>
      </c>
      <c r="O2" s="133" t="s">
        <v>223</v>
      </c>
      <c r="P2" s="133" t="s">
        <v>226</v>
      </c>
      <c r="S2" s="135" t="s">
        <v>28</v>
      </c>
      <c r="T2" s="136" t="s">
        <v>173</v>
      </c>
      <c r="U2" s="136" t="s">
        <v>30</v>
      </c>
      <c r="V2" s="136" t="s">
        <v>31</v>
      </c>
      <c r="W2" s="136" t="s">
        <v>156</v>
      </c>
      <c r="X2" s="136" t="s">
        <v>195</v>
      </c>
      <c r="Y2" s="136" t="s">
        <v>194</v>
      </c>
      <c r="Z2" s="136" t="s">
        <v>196</v>
      </c>
      <c r="AA2" s="136" t="s">
        <v>197</v>
      </c>
      <c r="AB2" s="136" t="s">
        <v>198</v>
      </c>
      <c r="AC2" s="136" t="s">
        <v>199</v>
      </c>
      <c r="AD2" s="136" t="s">
        <v>223</v>
      </c>
      <c r="AE2" s="136" t="s">
        <v>226</v>
      </c>
      <c r="AF2" s="137" t="s">
        <v>184</v>
      </c>
      <c r="AI2" s="140" t="s">
        <v>28</v>
      </c>
      <c r="AJ2" s="141" t="s">
        <v>173</v>
      </c>
      <c r="AK2" s="141" t="s">
        <v>30</v>
      </c>
      <c r="AL2" s="141" t="s">
        <v>31</v>
      </c>
      <c r="AM2" s="141" t="s">
        <v>156</v>
      </c>
      <c r="AN2" s="141" t="s">
        <v>195</v>
      </c>
      <c r="AO2" s="141" t="s">
        <v>194</v>
      </c>
      <c r="AP2" s="141" t="s">
        <v>196</v>
      </c>
      <c r="AQ2" s="141" t="s">
        <v>197</v>
      </c>
      <c r="AR2" s="142" t="s">
        <v>198</v>
      </c>
      <c r="AS2" s="142" t="s">
        <v>199</v>
      </c>
      <c r="AT2" s="142" t="s">
        <v>223</v>
      </c>
      <c r="AU2" s="142" t="s">
        <v>226</v>
      </c>
      <c r="AV2" s="144" t="s">
        <v>184</v>
      </c>
      <c r="AW2" s="50"/>
      <c r="AX2" s="50"/>
      <c r="AY2" s="145" t="s">
        <v>28</v>
      </c>
      <c r="AZ2" s="146" t="s">
        <v>173</v>
      </c>
      <c r="BA2" s="146" t="s">
        <v>30</v>
      </c>
      <c r="BB2" s="146" t="s">
        <v>31</v>
      </c>
      <c r="BC2" s="146" t="s">
        <v>156</v>
      </c>
      <c r="BD2" s="146" t="s">
        <v>195</v>
      </c>
      <c r="BE2" s="146" t="s">
        <v>194</v>
      </c>
      <c r="BF2" s="146" t="s">
        <v>196</v>
      </c>
      <c r="BG2" s="146" t="s">
        <v>197</v>
      </c>
      <c r="BH2" s="146" t="s">
        <v>198</v>
      </c>
      <c r="BI2" s="146" t="s">
        <v>199</v>
      </c>
      <c r="BJ2" s="147" t="s">
        <v>223</v>
      </c>
      <c r="BK2" s="146" t="s">
        <v>226</v>
      </c>
      <c r="BN2" s="150" t="s">
        <v>28</v>
      </c>
      <c r="BO2" s="151" t="s">
        <v>173</v>
      </c>
      <c r="BP2" s="151" t="s">
        <v>30</v>
      </c>
      <c r="BQ2" s="151" t="s">
        <v>31</v>
      </c>
      <c r="BR2" s="151" t="s">
        <v>156</v>
      </c>
      <c r="BS2" s="151" t="s">
        <v>195</v>
      </c>
      <c r="BT2" s="151" t="s">
        <v>194</v>
      </c>
      <c r="BU2" s="151" t="s">
        <v>196</v>
      </c>
      <c r="BV2" s="151" t="s">
        <v>197</v>
      </c>
      <c r="BW2" s="151" t="s">
        <v>198</v>
      </c>
      <c r="BX2" s="151" t="s">
        <v>199</v>
      </c>
      <c r="BY2" s="151" t="s">
        <v>223</v>
      </c>
      <c r="BZ2" s="151" t="s">
        <v>226</v>
      </c>
      <c r="CC2" s="148" t="s">
        <v>28</v>
      </c>
      <c r="CD2" s="149" t="s">
        <v>173</v>
      </c>
      <c r="CE2" s="149" t="s">
        <v>30</v>
      </c>
      <c r="CF2" s="149" t="s">
        <v>31</v>
      </c>
      <c r="CG2" s="149" t="s">
        <v>156</v>
      </c>
      <c r="CH2" s="149" t="s">
        <v>195</v>
      </c>
      <c r="CI2" s="149" t="s">
        <v>194</v>
      </c>
      <c r="CJ2" s="149" t="s">
        <v>196</v>
      </c>
      <c r="CK2" s="149" t="s">
        <v>197</v>
      </c>
      <c r="CL2" s="149" t="s">
        <v>198</v>
      </c>
      <c r="CM2" s="149" t="s">
        <v>199</v>
      </c>
      <c r="CN2" s="149" t="s">
        <v>223</v>
      </c>
      <c r="CO2" s="149" t="s">
        <v>226</v>
      </c>
      <c r="CR2" s="154" t="s">
        <v>28</v>
      </c>
      <c r="CS2" s="155" t="s">
        <v>173</v>
      </c>
      <c r="CT2" s="155" t="s">
        <v>30</v>
      </c>
      <c r="CU2" s="155" t="s">
        <v>31</v>
      </c>
      <c r="CV2" s="155" t="s">
        <v>156</v>
      </c>
      <c r="CW2" s="155" t="s">
        <v>195</v>
      </c>
      <c r="CX2" s="155" t="s">
        <v>194</v>
      </c>
      <c r="CY2" s="155" t="s">
        <v>196</v>
      </c>
      <c r="CZ2" s="155" t="s">
        <v>197</v>
      </c>
      <c r="DA2" s="155" t="s">
        <v>198</v>
      </c>
      <c r="DB2" s="155" t="s">
        <v>199</v>
      </c>
      <c r="DC2" s="155" t="s">
        <v>223</v>
      </c>
      <c r="DD2" s="155" t="s">
        <v>226</v>
      </c>
      <c r="DG2" s="157" t="s">
        <v>28</v>
      </c>
      <c r="DH2" s="158" t="s">
        <v>173</v>
      </c>
      <c r="DI2" s="158" t="s">
        <v>30</v>
      </c>
      <c r="DJ2" s="158" t="s">
        <v>31</v>
      </c>
      <c r="DK2" s="158" t="s">
        <v>156</v>
      </c>
      <c r="DL2" s="158" t="s">
        <v>195</v>
      </c>
      <c r="DM2" s="158" t="s">
        <v>194</v>
      </c>
      <c r="DN2" s="158" t="s">
        <v>196</v>
      </c>
      <c r="DO2" s="158" t="s">
        <v>197</v>
      </c>
      <c r="DP2" s="158" t="s">
        <v>198</v>
      </c>
      <c r="DQ2" s="158" t="s">
        <v>199</v>
      </c>
      <c r="DR2" s="158" t="s">
        <v>223</v>
      </c>
      <c r="DS2" s="158" t="s">
        <v>226</v>
      </c>
      <c r="DV2" s="138" t="s">
        <v>28</v>
      </c>
      <c r="DW2" s="139" t="s">
        <v>173</v>
      </c>
      <c r="DX2" s="139" t="s">
        <v>30</v>
      </c>
      <c r="DY2" s="139" t="s">
        <v>31</v>
      </c>
      <c r="DZ2" s="139" t="s">
        <v>156</v>
      </c>
      <c r="EA2" s="139" t="s">
        <v>195</v>
      </c>
      <c r="EB2" s="139" t="s">
        <v>194</v>
      </c>
      <c r="EC2" s="139" t="s">
        <v>196</v>
      </c>
      <c r="ED2" s="139" t="s">
        <v>197</v>
      </c>
      <c r="EE2" s="139" t="s">
        <v>198</v>
      </c>
      <c r="EF2" s="139" t="s">
        <v>199</v>
      </c>
      <c r="EG2" s="139" t="s">
        <v>223</v>
      </c>
      <c r="EH2" s="139" t="s">
        <v>226</v>
      </c>
      <c r="EK2" s="152" t="s">
        <v>28</v>
      </c>
      <c r="EL2" s="153" t="s">
        <v>173</v>
      </c>
      <c r="EM2" s="153" t="s">
        <v>30</v>
      </c>
      <c r="EN2" s="153" t="s">
        <v>31</v>
      </c>
      <c r="EO2" s="153" t="s">
        <v>156</v>
      </c>
      <c r="EP2" s="153" t="s">
        <v>195</v>
      </c>
      <c r="EQ2" s="153" t="s">
        <v>194</v>
      </c>
      <c r="ER2" s="153" t="s">
        <v>196</v>
      </c>
      <c r="ES2" s="153" t="s">
        <v>197</v>
      </c>
      <c r="ET2" s="153" t="s">
        <v>198</v>
      </c>
      <c r="EU2" s="153" t="s">
        <v>199</v>
      </c>
      <c r="EV2" s="153" t="s">
        <v>223</v>
      </c>
      <c r="EW2" s="153" t="s">
        <v>226</v>
      </c>
    </row>
    <row r="3" spans="1:155">
      <c r="A3" s="1" t="s">
        <v>141</v>
      </c>
      <c r="B3" s="118" t="s">
        <v>224</v>
      </c>
      <c r="D3" s="101" t="s">
        <v>168</v>
      </c>
      <c r="E3" s="102" t="s">
        <v>168</v>
      </c>
      <c r="F3" s="103" t="s">
        <v>163</v>
      </c>
      <c r="G3" s="104">
        <v>0.55000000000000004</v>
      </c>
      <c r="H3" s="52" t="s">
        <v>172</v>
      </c>
      <c r="I3" s="105">
        <v>99.57</v>
      </c>
      <c r="J3" s="105">
        <v>54.76</v>
      </c>
      <c r="K3" s="105">
        <v>99.57</v>
      </c>
      <c r="L3" s="105">
        <v>54.76</v>
      </c>
      <c r="M3" s="124">
        <v>3.27E-2</v>
      </c>
      <c r="N3" s="124">
        <v>3.27E-2</v>
      </c>
      <c r="O3" s="126">
        <v>0</v>
      </c>
      <c r="P3" s="125" t="s">
        <v>227</v>
      </c>
      <c r="Q3" s="1">
        <f>IF(M3&gt;0,J3,0)</f>
        <v>54.76</v>
      </c>
      <c r="R3" s="1">
        <f>IF(N3&gt;0,K3,0)</f>
        <v>99.57</v>
      </c>
      <c r="S3" s="101" t="s">
        <v>168</v>
      </c>
      <c r="T3" s="102" t="s">
        <v>168</v>
      </c>
      <c r="U3" s="103" t="s">
        <v>163</v>
      </c>
      <c r="V3" s="104">
        <v>0.55000000000000004</v>
      </c>
      <c r="W3" s="52" t="s">
        <v>172</v>
      </c>
      <c r="X3" s="105">
        <v>99.57</v>
      </c>
      <c r="Y3" s="105">
        <v>54.76</v>
      </c>
      <c r="Z3" s="105">
        <v>99.57</v>
      </c>
      <c r="AA3" s="105">
        <v>54.76</v>
      </c>
      <c r="AB3" s="124">
        <v>3.27E-2</v>
      </c>
      <c r="AC3" s="124">
        <v>3.27E-2</v>
      </c>
      <c r="AD3" s="129">
        <v>0</v>
      </c>
      <c r="AE3" s="125" t="s">
        <v>227</v>
      </c>
      <c r="AF3" s="130">
        <f>IF(V3="","",IF(AD3&lt;&gt;0,V3,IF(V3&lt;=0,0,IF(W3="*",1/V3,V3))))</f>
        <v>1.8181818181818181</v>
      </c>
      <c r="AG3" s="1">
        <f>IF(AB3&gt;0,Y3,0)</f>
        <v>54.76</v>
      </c>
      <c r="AH3" s="1">
        <f>IF(AC3&gt;0,AA3,0)</f>
        <v>54.76</v>
      </c>
      <c r="AI3" s="101" t="s">
        <v>168</v>
      </c>
      <c r="AJ3" s="102" t="s">
        <v>168</v>
      </c>
      <c r="AK3" s="103" t="s">
        <v>163</v>
      </c>
      <c r="AL3" s="104">
        <v>0.03</v>
      </c>
      <c r="AM3" s="52" t="s">
        <v>172</v>
      </c>
      <c r="AN3" s="105">
        <v>99.57</v>
      </c>
      <c r="AO3" s="105">
        <v>54.76</v>
      </c>
      <c r="AP3" s="105">
        <v>99.57</v>
      </c>
      <c r="AQ3" s="105">
        <v>54.76</v>
      </c>
      <c r="AR3" s="124">
        <v>3.27E-2</v>
      </c>
      <c r="AS3" s="124">
        <v>3.27E-2</v>
      </c>
      <c r="AT3" s="129">
        <v>1</v>
      </c>
      <c r="AU3" s="125" t="s">
        <v>227</v>
      </c>
      <c r="AV3" s="131">
        <f>IF(AL3="","",IF(AT3&lt;&gt;0,AL3,IF(AL3&lt;=0,0,IF(AM3="*",1/AL3,AL3))))</f>
        <v>0.03</v>
      </c>
      <c r="AW3" s="2">
        <f>IF(AR3&gt;0,AO3,0)</f>
        <v>54.76</v>
      </c>
      <c r="AX3" s="2">
        <f>IF(AS3&gt;0,AQ3,0)</f>
        <v>54.76</v>
      </c>
      <c r="AY3" s="101" t="s">
        <v>168</v>
      </c>
      <c r="AZ3" s="102" t="s">
        <v>168</v>
      </c>
      <c r="BA3" s="103" t="s">
        <v>163</v>
      </c>
      <c r="BB3" s="104">
        <v>0.55000000000000004</v>
      </c>
      <c r="BC3" s="52" t="s">
        <v>172</v>
      </c>
      <c r="BD3" s="105">
        <v>99.57</v>
      </c>
      <c r="BE3" s="105">
        <v>54.76</v>
      </c>
      <c r="BF3" s="105">
        <v>99.57</v>
      </c>
      <c r="BG3" s="105">
        <v>54.76</v>
      </c>
      <c r="BH3" s="124">
        <v>3.27E-2</v>
      </c>
      <c r="BI3" s="124">
        <v>3.27E-2</v>
      </c>
      <c r="BJ3" s="111"/>
      <c r="BK3" s="125" t="s">
        <v>227</v>
      </c>
      <c r="BL3" s="2">
        <f>IF(BH3&gt;0,BE3,0)</f>
        <v>54.76</v>
      </c>
      <c r="BM3" s="2">
        <f>IF(BI3&gt;0,BG3,0)</f>
        <v>54.76</v>
      </c>
      <c r="BN3" s="101" t="s">
        <v>168</v>
      </c>
      <c r="BO3" s="102" t="s">
        <v>168</v>
      </c>
      <c r="BP3" s="103" t="s">
        <v>163</v>
      </c>
      <c r="BQ3" s="104">
        <v>0.55000000000000004</v>
      </c>
      <c r="BR3" s="52" t="s">
        <v>172</v>
      </c>
      <c r="BS3" s="105">
        <v>99.57</v>
      </c>
      <c r="BT3" s="105">
        <v>54.76</v>
      </c>
      <c r="BU3" s="105">
        <v>99.57</v>
      </c>
      <c r="BV3" s="105">
        <v>54.76</v>
      </c>
      <c r="BW3" s="124">
        <v>3.27E-2</v>
      </c>
      <c r="BX3" s="124">
        <v>3.27E-2</v>
      </c>
      <c r="BY3" s="111"/>
      <c r="BZ3" s="125" t="s">
        <v>227</v>
      </c>
      <c r="CA3" s="2">
        <f>IF(BW3&gt;0,BT3,0)</f>
        <v>54.76</v>
      </c>
      <c r="CB3" s="2">
        <f>IF(BX3&gt;0,BV3,0)</f>
        <v>54.76</v>
      </c>
      <c r="CC3" s="101" t="s">
        <v>168</v>
      </c>
      <c r="CD3" s="102" t="s">
        <v>168</v>
      </c>
      <c r="CE3" s="103" t="s">
        <v>163</v>
      </c>
      <c r="CF3" s="104">
        <v>0.55000000000000004</v>
      </c>
      <c r="CG3" s="52" t="s">
        <v>172</v>
      </c>
      <c r="CH3" s="105">
        <v>99.57</v>
      </c>
      <c r="CI3" s="105">
        <v>54.76</v>
      </c>
      <c r="CJ3" s="105">
        <v>99.57</v>
      </c>
      <c r="CK3" s="105">
        <v>54.76</v>
      </c>
      <c r="CL3" s="124">
        <v>3.27E-2</v>
      </c>
      <c r="CM3" s="124">
        <v>3.27E-2</v>
      </c>
      <c r="CN3" s="111"/>
      <c r="CO3" s="125" t="s">
        <v>227</v>
      </c>
      <c r="CP3" s="2">
        <f>IF(CL3&gt;0,CI3,0)</f>
        <v>54.76</v>
      </c>
      <c r="CQ3" s="2">
        <f>IF(CM3&gt;0,CK3,0)</f>
        <v>54.76</v>
      </c>
      <c r="CR3" s="101" t="s">
        <v>168</v>
      </c>
      <c r="CS3" s="102" t="s">
        <v>168</v>
      </c>
      <c r="CT3" s="103" t="s">
        <v>163</v>
      </c>
      <c r="CU3" s="104">
        <v>0.55000000000000004</v>
      </c>
      <c r="CV3" s="52" t="s">
        <v>172</v>
      </c>
      <c r="CW3" s="105">
        <v>99.57</v>
      </c>
      <c r="CX3" s="105">
        <v>54.76</v>
      </c>
      <c r="CY3" s="105">
        <v>99.57</v>
      </c>
      <c r="CZ3" s="105">
        <v>54.76</v>
      </c>
      <c r="DA3" s="124">
        <v>3.27E-2</v>
      </c>
      <c r="DB3" s="124">
        <v>3.27E-2</v>
      </c>
      <c r="DC3" s="111"/>
      <c r="DD3" s="125" t="s">
        <v>227</v>
      </c>
      <c r="DE3" s="2">
        <f>IF(DA3&gt;0,CX3,0)</f>
        <v>54.76</v>
      </c>
      <c r="DF3" s="2">
        <f>IF(DB3&gt;0,CZ3,0)</f>
        <v>54.76</v>
      </c>
      <c r="DG3" s="101" t="s">
        <v>168</v>
      </c>
      <c r="DH3" s="102" t="s">
        <v>168</v>
      </c>
      <c r="DI3" s="103" t="s">
        <v>163</v>
      </c>
      <c r="DJ3" s="104">
        <v>0.55000000000000004</v>
      </c>
      <c r="DK3" s="52" t="s">
        <v>172</v>
      </c>
      <c r="DL3" s="105">
        <v>99.57</v>
      </c>
      <c r="DM3" s="105">
        <v>54.76</v>
      </c>
      <c r="DN3" s="105">
        <v>99.57</v>
      </c>
      <c r="DO3" s="105">
        <v>54.76</v>
      </c>
      <c r="DP3" s="124">
        <v>3.27E-2</v>
      </c>
      <c r="DQ3" s="124">
        <v>3.27E-2</v>
      </c>
      <c r="DR3" s="111"/>
      <c r="DS3" s="125" t="s">
        <v>227</v>
      </c>
      <c r="DT3" s="2">
        <f>IF(DP3&gt;0,DM3,0)</f>
        <v>54.76</v>
      </c>
      <c r="DU3" s="2">
        <f>IF(DQ3&gt;0,DO3,0)</f>
        <v>54.76</v>
      </c>
      <c r="DV3" s="101" t="s">
        <v>168</v>
      </c>
      <c r="DW3" s="102" t="s">
        <v>168</v>
      </c>
      <c r="DX3" s="103" t="s">
        <v>163</v>
      </c>
      <c r="DY3" s="104">
        <v>0.55000000000000004</v>
      </c>
      <c r="DZ3" s="52" t="s">
        <v>172</v>
      </c>
      <c r="EA3" s="105">
        <v>99.57</v>
      </c>
      <c r="EB3" s="105">
        <v>54.76</v>
      </c>
      <c r="EC3" s="105">
        <v>99.57</v>
      </c>
      <c r="ED3" s="105">
        <v>54.76</v>
      </c>
      <c r="EE3" s="124">
        <v>3.27E-2</v>
      </c>
      <c r="EF3" s="124">
        <v>3.27E-2</v>
      </c>
      <c r="EG3" s="111"/>
      <c r="EH3" s="125" t="s">
        <v>227</v>
      </c>
      <c r="EI3" s="2">
        <f>IF(EE3&gt;0,EB3,0)</f>
        <v>54.76</v>
      </c>
      <c r="EJ3" s="2">
        <f>IF(EF3&gt;0,ED3,0)</f>
        <v>54.76</v>
      </c>
      <c r="EK3" s="101" t="s">
        <v>168</v>
      </c>
      <c r="EL3" s="102" t="s">
        <v>168</v>
      </c>
      <c r="EM3" s="103" t="s">
        <v>163</v>
      </c>
      <c r="EN3" s="104">
        <v>0.55000000000000004</v>
      </c>
      <c r="EO3" s="52" t="s">
        <v>172</v>
      </c>
      <c r="EP3" s="105">
        <v>99.57</v>
      </c>
      <c r="EQ3" s="105">
        <v>54.76</v>
      </c>
      <c r="ER3" s="105">
        <v>99.57</v>
      </c>
      <c r="ES3" s="105">
        <v>54.76</v>
      </c>
      <c r="ET3" s="124">
        <v>3.27E-2</v>
      </c>
      <c r="EU3" s="124">
        <v>3.27E-2</v>
      </c>
      <c r="EV3" s="111"/>
      <c r="EW3" s="125" t="s">
        <v>227</v>
      </c>
      <c r="EX3" s="2">
        <f>IF(ET3&gt;0,EQ3,0)</f>
        <v>54.76</v>
      </c>
      <c r="EY3" s="2">
        <f>IF(EU3&gt;0,ES3,0)</f>
        <v>54.76</v>
      </c>
    </row>
    <row r="4" spans="1:155">
      <c r="A4" s="1" t="s">
        <v>154</v>
      </c>
      <c r="B4" s="51" t="s">
        <v>161</v>
      </c>
      <c r="D4" s="106"/>
      <c r="E4" s="107"/>
      <c r="F4" s="108"/>
      <c r="G4" s="2"/>
      <c r="H4" s="2"/>
      <c r="I4" s="2"/>
      <c r="J4" s="2"/>
      <c r="K4" s="2"/>
      <c r="L4" s="2"/>
      <c r="M4" s="2"/>
      <c r="N4" s="2"/>
      <c r="O4" s="127"/>
      <c r="P4" s="54"/>
      <c r="Q4" s="1">
        <f t="shared" ref="Q4:Q67" si="0">IF(M4&gt;0,J4,0)</f>
        <v>0</v>
      </c>
      <c r="R4" s="1">
        <f t="shared" ref="R4:R67" si="1">IF(N4&gt;0,K4,0)</f>
        <v>0</v>
      </c>
      <c r="S4" s="9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54"/>
      <c r="AF4" s="131" t="str">
        <f t="shared" ref="AF4:AF67" si="2">IF(V4="","",IF(AD4&lt;&gt;0,V4,IF(V4&lt;=0,0,IF(W4="*",1/V4,V4))))</f>
        <v/>
      </c>
      <c r="AG4" s="1">
        <f t="shared" ref="AG4:AG67" si="3">IF(AB4&gt;0,Y4,0)</f>
        <v>0</v>
      </c>
      <c r="AH4" s="1">
        <f t="shared" ref="AH4:AH67" si="4">IF(AC4&gt;0,AA4,0)</f>
        <v>0</v>
      </c>
      <c r="AI4" s="91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54"/>
      <c r="AV4" s="131" t="str">
        <f t="shared" ref="AV4:AV67" si="5">IF(AL4="","",IF(AT4&lt;&gt;0,AL4,IF(AL4&lt;=0,0,IF(AM4="*",1/AL4,AL4))))</f>
        <v/>
      </c>
      <c r="AW4" s="2">
        <f t="shared" ref="AW4:AW67" si="6">IF(AR4&gt;0,AO4,0)</f>
        <v>0</v>
      </c>
      <c r="AX4" s="2">
        <f t="shared" ref="AX4:AX67" si="7">IF(AS4&gt;0,AQ4,0)</f>
        <v>0</v>
      </c>
      <c r="AY4" s="91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54"/>
      <c r="BL4" s="2">
        <f t="shared" ref="BL4:BL67" si="8">IF(BH4&gt;0,BE4,0)</f>
        <v>0</v>
      </c>
      <c r="BM4" s="2">
        <f t="shared" ref="BM4:BM67" si="9">IF(BI4&gt;0,BG4,0)</f>
        <v>0</v>
      </c>
      <c r="BN4" s="91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54"/>
      <c r="CA4" s="2">
        <f t="shared" ref="CA4:CA67" si="10">IF(BW4&gt;0,BT4,0)</f>
        <v>0</v>
      </c>
      <c r="CB4" s="2">
        <f t="shared" ref="CB4:CB67" si="11">IF(BX4&gt;0,BV4,0)</f>
        <v>0</v>
      </c>
      <c r="CC4" s="91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54"/>
      <c r="CP4" s="2">
        <f t="shared" ref="CP4:CP67" si="12">IF(CL4&gt;0,CI4,0)</f>
        <v>0</v>
      </c>
      <c r="CQ4" s="2">
        <f t="shared" ref="CQ4:CQ67" si="13">IF(CM4&gt;0,CK4,0)</f>
        <v>0</v>
      </c>
      <c r="CR4" s="91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54"/>
      <c r="DE4" s="2">
        <f t="shared" ref="DE4:DE67" si="14">IF(DA4&gt;0,CX4,0)</f>
        <v>0</v>
      </c>
      <c r="DF4" s="2">
        <f t="shared" ref="DF4:DF67" si="15">IF(DB4&gt;0,CZ4,0)</f>
        <v>0</v>
      </c>
      <c r="DG4" s="91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54"/>
      <c r="DT4" s="2">
        <f t="shared" ref="DT4:DT67" si="16">IF(DP4&gt;0,DM4,0)</f>
        <v>0</v>
      </c>
      <c r="DU4" s="2">
        <f t="shared" ref="DU4:DU67" si="17">IF(DQ4&gt;0,DO4,0)</f>
        <v>0</v>
      </c>
      <c r="DV4" s="91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54"/>
      <c r="EI4" s="2">
        <f t="shared" ref="EI4:EI67" si="18">IF(EE4&gt;0,EB4,0)</f>
        <v>0</v>
      </c>
      <c r="EJ4" s="2">
        <f t="shared" ref="EJ4:EJ67" si="19">IF(EF4&gt;0,ED4,0)</f>
        <v>0</v>
      </c>
      <c r="EK4" s="91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54"/>
      <c r="EX4" s="2">
        <f t="shared" ref="EX4:EX67" si="20">IF(ET4&gt;0,EQ4,0)</f>
        <v>0</v>
      </c>
      <c r="EY4" s="2">
        <f t="shared" ref="EY4:EY67" si="21">IF(EU4&gt;0,ES4,0)</f>
        <v>0</v>
      </c>
    </row>
    <row r="5" spans="1:155">
      <c r="A5" s="1" t="s">
        <v>155</v>
      </c>
      <c r="B5" s="51">
        <v>4</v>
      </c>
      <c r="D5" s="91"/>
      <c r="E5" s="2"/>
      <c r="F5" s="2"/>
      <c r="G5" s="2"/>
      <c r="H5" s="2"/>
      <c r="I5" s="2"/>
      <c r="J5" s="2"/>
      <c r="K5" s="2"/>
      <c r="L5" s="2"/>
      <c r="M5" s="2"/>
      <c r="N5" s="2"/>
      <c r="O5" s="127"/>
      <c r="P5" s="54"/>
      <c r="Q5" s="1">
        <f t="shared" si="0"/>
        <v>0</v>
      </c>
      <c r="R5" s="1">
        <f t="shared" si="1"/>
        <v>0</v>
      </c>
      <c r="S5" s="9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54"/>
      <c r="AF5" s="131" t="str">
        <f t="shared" si="2"/>
        <v/>
      </c>
      <c r="AG5" s="1">
        <f t="shared" si="3"/>
        <v>0</v>
      </c>
      <c r="AH5" s="1">
        <f t="shared" si="4"/>
        <v>0</v>
      </c>
      <c r="AI5" s="91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54"/>
      <c r="AV5" s="131" t="str">
        <f t="shared" si="5"/>
        <v/>
      </c>
      <c r="AW5" s="2">
        <f t="shared" si="6"/>
        <v>0</v>
      </c>
      <c r="AX5" s="2">
        <f t="shared" si="7"/>
        <v>0</v>
      </c>
      <c r="AY5" s="91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54"/>
      <c r="BL5" s="2">
        <f t="shared" si="8"/>
        <v>0</v>
      </c>
      <c r="BM5" s="2">
        <f t="shared" si="9"/>
        <v>0</v>
      </c>
      <c r="BN5" s="91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54"/>
      <c r="CA5" s="2">
        <f t="shared" si="10"/>
        <v>0</v>
      </c>
      <c r="CB5" s="2">
        <f t="shared" si="11"/>
        <v>0</v>
      </c>
      <c r="CC5" s="91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54"/>
      <c r="CP5" s="2">
        <f t="shared" si="12"/>
        <v>0</v>
      </c>
      <c r="CQ5" s="2">
        <f t="shared" si="13"/>
        <v>0</v>
      </c>
      <c r="CR5" s="91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54"/>
      <c r="DE5" s="2">
        <f t="shared" si="14"/>
        <v>0</v>
      </c>
      <c r="DF5" s="2">
        <f t="shared" si="15"/>
        <v>0</v>
      </c>
      <c r="DG5" s="91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54"/>
      <c r="DT5" s="2">
        <f t="shared" si="16"/>
        <v>0</v>
      </c>
      <c r="DU5" s="2">
        <f t="shared" si="17"/>
        <v>0</v>
      </c>
      <c r="DV5" s="91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54"/>
      <c r="EI5" s="2">
        <f t="shared" si="18"/>
        <v>0</v>
      </c>
      <c r="EJ5" s="2">
        <f t="shared" si="19"/>
        <v>0</v>
      </c>
      <c r="EK5" s="91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54"/>
      <c r="EX5" s="2">
        <f t="shared" si="20"/>
        <v>0</v>
      </c>
      <c r="EY5" s="2">
        <f t="shared" si="21"/>
        <v>0</v>
      </c>
    </row>
    <row r="6" spans="1:155">
      <c r="A6" s="1" t="s">
        <v>142</v>
      </c>
      <c r="B6" s="51" t="s">
        <v>143</v>
      </c>
      <c r="D6" s="91"/>
      <c r="E6" s="2"/>
      <c r="F6" s="2"/>
      <c r="G6" s="2"/>
      <c r="H6" s="2"/>
      <c r="I6" s="2"/>
      <c r="J6" s="2"/>
      <c r="K6" s="2"/>
      <c r="L6" s="2"/>
      <c r="M6" s="2"/>
      <c r="N6" s="2"/>
      <c r="O6" s="127"/>
      <c r="P6" s="54"/>
      <c r="Q6" s="1">
        <f t="shared" si="0"/>
        <v>0</v>
      </c>
      <c r="R6" s="1">
        <f t="shared" si="1"/>
        <v>0</v>
      </c>
      <c r="S6" s="9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54"/>
      <c r="AF6" s="131" t="str">
        <f t="shared" si="2"/>
        <v/>
      </c>
      <c r="AG6" s="1">
        <f t="shared" si="3"/>
        <v>0</v>
      </c>
      <c r="AH6" s="1">
        <f t="shared" si="4"/>
        <v>0</v>
      </c>
      <c r="AI6" s="91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54"/>
      <c r="AV6" s="131" t="str">
        <f t="shared" si="5"/>
        <v/>
      </c>
      <c r="AW6" s="2">
        <f t="shared" si="6"/>
        <v>0</v>
      </c>
      <c r="AX6" s="2">
        <f t="shared" si="7"/>
        <v>0</v>
      </c>
      <c r="AY6" s="91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54"/>
      <c r="BL6" s="2">
        <f t="shared" si="8"/>
        <v>0</v>
      </c>
      <c r="BM6" s="2">
        <f t="shared" si="9"/>
        <v>0</v>
      </c>
      <c r="BN6" s="91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54"/>
      <c r="CA6" s="2">
        <f t="shared" si="10"/>
        <v>0</v>
      </c>
      <c r="CB6" s="2">
        <f t="shared" si="11"/>
        <v>0</v>
      </c>
      <c r="CC6" s="91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54"/>
      <c r="CP6" s="2">
        <f t="shared" si="12"/>
        <v>0</v>
      </c>
      <c r="CQ6" s="2">
        <f t="shared" si="13"/>
        <v>0</v>
      </c>
      <c r="CR6" s="91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54"/>
      <c r="DE6" s="2">
        <f t="shared" si="14"/>
        <v>0</v>
      </c>
      <c r="DF6" s="2">
        <f t="shared" si="15"/>
        <v>0</v>
      </c>
      <c r="DG6" s="91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54"/>
      <c r="DT6" s="2">
        <f t="shared" si="16"/>
        <v>0</v>
      </c>
      <c r="DU6" s="2">
        <f t="shared" si="17"/>
        <v>0</v>
      </c>
      <c r="DV6" s="91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54"/>
      <c r="EI6" s="2">
        <f t="shared" si="18"/>
        <v>0</v>
      </c>
      <c r="EJ6" s="2">
        <f t="shared" si="19"/>
        <v>0</v>
      </c>
      <c r="EK6" s="91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54"/>
      <c r="EX6" s="2">
        <f t="shared" si="20"/>
        <v>0</v>
      </c>
      <c r="EY6" s="2">
        <f t="shared" si="21"/>
        <v>0</v>
      </c>
    </row>
    <row r="7" spans="1:155">
      <c r="A7" s="1" t="s">
        <v>149</v>
      </c>
      <c r="B7" s="51" t="s">
        <v>151</v>
      </c>
      <c r="D7" s="91"/>
      <c r="E7" s="2"/>
      <c r="F7" s="2"/>
      <c r="G7" s="2"/>
      <c r="H7" s="2"/>
      <c r="I7" s="2"/>
      <c r="J7" s="2"/>
      <c r="K7" s="2"/>
      <c r="L7" s="2"/>
      <c r="M7" s="2"/>
      <c r="N7" s="2"/>
      <c r="O7" s="127"/>
      <c r="P7" s="54"/>
      <c r="Q7" s="1">
        <f t="shared" si="0"/>
        <v>0</v>
      </c>
      <c r="R7" s="1">
        <f t="shared" si="1"/>
        <v>0</v>
      </c>
      <c r="S7" s="9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54"/>
      <c r="AF7" s="131" t="str">
        <f t="shared" si="2"/>
        <v/>
      </c>
      <c r="AG7" s="1">
        <f t="shared" si="3"/>
        <v>0</v>
      </c>
      <c r="AH7" s="1">
        <f t="shared" si="4"/>
        <v>0</v>
      </c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54"/>
      <c r="AV7" s="131" t="str">
        <f t="shared" si="5"/>
        <v/>
      </c>
      <c r="AW7" s="2">
        <f t="shared" si="6"/>
        <v>0</v>
      </c>
      <c r="AX7" s="2">
        <f t="shared" si="7"/>
        <v>0</v>
      </c>
      <c r="AY7" s="91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54"/>
      <c r="BL7" s="2">
        <f t="shared" si="8"/>
        <v>0</v>
      </c>
      <c r="BM7" s="2">
        <f t="shared" si="9"/>
        <v>0</v>
      </c>
      <c r="BN7" s="91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54"/>
      <c r="CA7" s="2">
        <f t="shared" si="10"/>
        <v>0</v>
      </c>
      <c r="CB7" s="2">
        <f t="shared" si="11"/>
        <v>0</v>
      </c>
      <c r="CC7" s="91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54"/>
      <c r="CP7" s="2">
        <f t="shared" si="12"/>
        <v>0</v>
      </c>
      <c r="CQ7" s="2">
        <f t="shared" si="13"/>
        <v>0</v>
      </c>
      <c r="CR7" s="91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54"/>
      <c r="DE7" s="2">
        <f t="shared" si="14"/>
        <v>0</v>
      </c>
      <c r="DF7" s="2">
        <f t="shared" si="15"/>
        <v>0</v>
      </c>
      <c r="DG7" s="91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54"/>
      <c r="DT7" s="2">
        <f t="shared" si="16"/>
        <v>0</v>
      </c>
      <c r="DU7" s="2">
        <f t="shared" si="17"/>
        <v>0</v>
      </c>
      <c r="DV7" s="91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54"/>
      <c r="EI7" s="2">
        <f t="shared" si="18"/>
        <v>0</v>
      </c>
      <c r="EJ7" s="2">
        <f t="shared" si="19"/>
        <v>0</v>
      </c>
      <c r="EK7" s="91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54"/>
      <c r="EX7" s="2">
        <f t="shared" si="20"/>
        <v>0</v>
      </c>
      <c r="EY7" s="2">
        <f t="shared" si="21"/>
        <v>0</v>
      </c>
    </row>
    <row r="8" spans="1:155">
      <c r="A8" s="1" t="s">
        <v>150</v>
      </c>
      <c r="B8" s="51"/>
      <c r="D8" s="91"/>
      <c r="E8" s="2"/>
      <c r="F8" s="2"/>
      <c r="G8" s="2"/>
      <c r="H8" s="2"/>
      <c r="I8" s="2"/>
      <c r="J8" s="2"/>
      <c r="K8" s="2"/>
      <c r="L8" s="2"/>
      <c r="M8" s="2"/>
      <c r="N8" s="2"/>
      <c r="O8" s="127"/>
      <c r="P8" s="54"/>
      <c r="Q8" s="1">
        <f t="shared" si="0"/>
        <v>0</v>
      </c>
      <c r="R8" s="1">
        <f t="shared" si="1"/>
        <v>0</v>
      </c>
      <c r="S8" s="9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4"/>
      <c r="AF8" s="131" t="str">
        <f t="shared" si="2"/>
        <v/>
      </c>
      <c r="AG8" s="1">
        <f t="shared" si="3"/>
        <v>0</v>
      </c>
      <c r="AH8" s="1">
        <f t="shared" si="4"/>
        <v>0</v>
      </c>
      <c r="AI8" s="91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54"/>
      <c r="AV8" s="131" t="str">
        <f t="shared" si="5"/>
        <v/>
      </c>
      <c r="AW8" s="2">
        <f t="shared" si="6"/>
        <v>0</v>
      </c>
      <c r="AX8" s="2">
        <f t="shared" si="7"/>
        <v>0</v>
      </c>
      <c r="AY8" s="91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54"/>
      <c r="BL8" s="2">
        <f t="shared" si="8"/>
        <v>0</v>
      </c>
      <c r="BM8" s="2">
        <f t="shared" si="9"/>
        <v>0</v>
      </c>
      <c r="BN8" s="91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54"/>
      <c r="CA8" s="2">
        <f t="shared" si="10"/>
        <v>0</v>
      </c>
      <c r="CB8" s="2">
        <f t="shared" si="11"/>
        <v>0</v>
      </c>
      <c r="CC8" s="91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54"/>
      <c r="CP8" s="2">
        <f t="shared" si="12"/>
        <v>0</v>
      </c>
      <c r="CQ8" s="2">
        <f t="shared" si="13"/>
        <v>0</v>
      </c>
      <c r="CR8" s="91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54"/>
      <c r="DE8" s="2">
        <f t="shared" si="14"/>
        <v>0</v>
      </c>
      <c r="DF8" s="2">
        <f t="shared" si="15"/>
        <v>0</v>
      </c>
      <c r="DG8" s="91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54"/>
      <c r="DT8" s="2">
        <f t="shared" si="16"/>
        <v>0</v>
      </c>
      <c r="DU8" s="2">
        <f t="shared" si="17"/>
        <v>0</v>
      </c>
      <c r="DV8" s="91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54"/>
      <c r="EI8" s="2">
        <f t="shared" si="18"/>
        <v>0</v>
      </c>
      <c r="EJ8" s="2">
        <f t="shared" si="19"/>
        <v>0</v>
      </c>
      <c r="EK8" s="91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54"/>
      <c r="EX8" s="2">
        <f t="shared" si="20"/>
        <v>0</v>
      </c>
      <c r="EY8" s="2">
        <f t="shared" si="21"/>
        <v>0</v>
      </c>
    </row>
    <row r="9" spans="1:155">
      <c r="A9" s="1" t="s">
        <v>152</v>
      </c>
      <c r="B9" s="51">
        <v>1</v>
      </c>
      <c r="D9" s="91"/>
      <c r="E9" s="2"/>
      <c r="F9" s="2"/>
      <c r="G9" s="2"/>
      <c r="H9" s="2"/>
      <c r="I9" s="2"/>
      <c r="J9" s="2"/>
      <c r="K9" s="2"/>
      <c r="L9" s="2"/>
      <c r="M9" s="2"/>
      <c r="N9" s="2"/>
      <c r="O9" s="127"/>
      <c r="P9" s="54"/>
      <c r="Q9" s="1">
        <f t="shared" si="0"/>
        <v>0</v>
      </c>
      <c r="R9" s="1">
        <f t="shared" si="1"/>
        <v>0</v>
      </c>
      <c r="S9" s="9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54"/>
      <c r="AF9" s="131" t="str">
        <f t="shared" si="2"/>
        <v/>
      </c>
      <c r="AG9" s="1">
        <f t="shared" si="3"/>
        <v>0</v>
      </c>
      <c r="AH9" s="1">
        <f t="shared" si="4"/>
        <v>0</v>
      </c>
      <c r="AI9" s="91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54"/>
      <c r="AV9" s="131" t="str">
        <f t="shared" si="5"/>
        <v/>
      </c>
      <c r="AW9" s="2">
        <f t="shared" si="6"/>
        <v>0</v>
      </c>
      <c r="AX9" s="2">
        <f t="shared" si="7"/>
        <v>0</v>
      </c>
      <c r="AY9" s="91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54"/>
      <c r="BL9" s="2">
        <f t="shared" si="8"/>
        <v>0</v>
      </c>
      <c r="BM9" s="2">
        <f t="shared" si="9"/>
        <v>0</v>
      </c>
      <c r="BN9" s="91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54"/>
      <c r="CA9" s="2">
        <f t="shared" si="10"/>
        <v>0</v>
      </c>
      <c r="CB9" s="2">
        <f t="shared" si="11"/>
        <v>0</v>
      </c>
      <c r="CC9" s="91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54"/>
      <c r="CP9" s="2">
        <f t="shared" si="12"/>
        <v>0</v>
      </c>
      <c r="CQ9" s="2">
        <f t="shared" si="13"/>
        <v>0</v>
      </c>
      <c r="CR9" s="91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54"/>
      <c r="DE9" s="2">
        <f t="shared" si="14"/>
        <v>0</v>
      </c>
      <c r="DF9" s="2">
        <f t="shared" si="15"/>
        <v>0</v>
      </c>
      <c r="DG9" s="91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54"/>
      <c r="DT9" s="2">
        <f t="shared" si="16"/>
        <v>0</v>
      </c>
      <c r="DU9" s="2">
        <f t="shared" si="17"/>
        <v>0</v>
      </c>
      <c r="DV9" s="91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54"/>
      <c r="EI9" s="2">
        <f t="shared" si="18"/>
        <v>0</v>
      </c>
      <c r="EJ9" s="2">
        <f t="shared" si="19"/>
        <v>0</v>
      </c>
      <c r="EK9" s="91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54"/>
      <c r="EX9" s="2">
        <f t="shared" si="20"/>
        <v>0</v>
      </c>
      <c r="EY9" s="2">
        <f t="shared" si="21"/>
        <v>0</v>
      </c>
    </row>
    <row r="10" spans="1:155">
      <c r="A10" s="1" t="s">
        <v>153</v>
      </c>
      <c r="B10" s="109">
        <v>1200</v>
      </c>
      <c r="D10" s="91"/>
      <c r="E10" s="2"/>
      <c r="F10" s="2"/>
      <c r="G10" s="2"/>
      <c r="H10" s="2"/>
      <c r="I10" s="2"/>
      <c r="J10" s="2"/>
      <c r="K10" s="2"/>
      <c r="L10" s="2"/>
      <c r="M10" s="2"/>
      <c r="N10" s="2"/>
      <c r="O10" s="127"/>
      <c r="P10" s="54"/>
      <c r="Q10" s="1">
        <f t="shared" si="0"/>
        <v>0</v>
      </c>
      <c r="R10" s="1">
        <f t="shared" si="1"/>
        <v>0</v>
      </c>
      <c r="S10" s="9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54"/>
      <c r="AF10" s="131" t="str">
        <f t="shared" si="2"/>
        <v/>
      </c>
      <c r="AG10" s="1">
        <f t="shared" si="3"/>
        <v>0</v>
      </c>
      <c r="AH10" s="1">
        <f t="shared" si="4"/>
        <v>0</v>
      </c>
      <c r="AI10" s="91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54"/>
      <c r="AV10" s="131" t="str">
        <f t="shared" si="5"/>
        <v/>
      </c>
      <c r="AW10" s="2">
        <f t="shared" si="6"/>
        <v>0</v>
      </c>
      <c r="AX10" s="2">
        <f t="shared" si="7"/>
        <v>0</v>
      </c>
      <c r="AY10" s="91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54"/>
      <c r="BL10" s="2">
        <f t="shared" si="8"/>
        <v>0</v>
      </c>
      <c r="BM10" s="2">
        <f t="shared" si="9"/>
        <v>0</v>
      </c>
      <c r="BN10" s="91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54"/>
      <c r="CA10" s="2">
        <f t="shared" si="10"/>
        <v>0</v>
      </c>
      <c r="CB10" s="2">
        <f t="shared" si="11"/>
        <v>0</v>
      </c>
      <c r="CC10" s="91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54"/>
      <c r="CP10" s="2">
        <f t="shared" si="12"/>
        <v>0</v>
      </c>
      <c r="CQ10" s="2">
        <f t="shared" si="13"/>
        <v>0</v>
      </c>
      <c r="CR10" s="91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54"/>
      <c r="DE10" s="2">
        <f t="shared" si="14"/>
        <v>0</v>
      </c>
      <c r="DF10" s="2">
        <f t="shared" si="15"/>
        <v>0</v>
      </c>
      <c r="DG10" s="91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54"/>
      <c r="DT10" s="2">
        <f t="shared" si="16"/>
        <v>0</v>
      </c>
      <c r="DU10" s="2">
        <f t="shared" si="17"/>
        <v>0</v>
      </c>
      <c r="DV10" s="91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54"/>
      <c r="EI10" s="2">
        <f t="shared" si="18"/>
        <v>0</v>
      </c>
      <c r="EJ10" s="2">
        <f t="shared" si="19"/>
        <v>0</v>
      </c>
      <c r="EK10" s="91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54"/>
      <c r="EX10" s="2">
        <f t="shared" si="20"/>
        <v>0</v>
      </c>
      <c r="EY10" s="2">
        <f t="shared" si="21"/>
        <v>0</v>
      </c>
    </row>
    <row r="11" spans="1:155">
      <c r="A11" s="83" t="s">
        <v>182</v>
      </c>
      <c r="B11" s="82" t="s">
        <v>170</v>
      </c>
      <c r="C11" s="1" t="s">
        <v>183</v>
      </c>
      <c r="D11" s="91"/>
      <c r="E11" s="2"/>
      <c r="F11" s="2"/>
      <c r="G11" s="2"/>
      <c r="H11" s="2"/>
      <c r="I11" s="2"/>
      <c r="J11" s="2"/>
      <c r="K11" s="2"/>
      <c r="L11" s="2"/>
      <c r="M11" s="2"/>
      <c r="N11" s="2"/>
      <c r="O11" s="127"/>
      <c r="P11" s="54"/>
      <c r="Q11" s="1">
        <f t="shared" si="0"/>
        <v>0</v>
      </c>
      <c r="R11" s="1">
        <f t="shared" si="1"/>
        <v>0</v>
      </c>
      <c r="S11" s="91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4"/>
      <c r="AF11" s="131" t="str">
        <f t="shared" si="2"/>
        <v/>
      </c>
      <c r="AG11" s="1">
        <f t="shared" si="3"/>
        <v>0</v>
      </c>
      <c r="AH11" s="1">
        <f t="shared" si="4"/>
        <v>0</v>
      </c>
      <c r="AI11" s="91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54"/>
      <c r="AV11" s="131" t="str">
        <f t="shared" si="5"/>
        <v/>
      </c>
      <c r="AW11" s="2">
        <f t="shared" si="6"/>
        <v>0</v>
      </c>
      <c r="AX11" s="2">
        <f t="shared" si="7"/>
        <v>0</v>
      </c>
      <c r="AY11" s="91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54"/>
      <c r="BL11" s="2">
        <f t="shared" si="8"/>
        <v>0</v>
      </c>
      <c r="BM11" s="2">
        <f t="shared" si="9"/>
        <v>0</v>
      </c>
      <c r="BN11" s="91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54"/>
      <c r="CA11" s="2">
        <f t="shared" si="10"/>
        <v>0</v>
      </c>
      <c r="CB11" s="2">
        <f t="shared" si="11"/>
        <v>0</v>
      </c>
      <c r="CC11" s="91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54"/>
      <c r="CP11" s="2">
        <f t="shared" si="12"/>
        <v>0</v>
      </c>
      <c r="CQ11" s="2">
        <f t="shared" si="13"/>
        <v>0</v>
      </c>
      <c r="CR11" s="91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54"/>
      <c r="DE11" s="2">
        <f t="shared" si="14"/>
        <v>0</v>
      </c>
      <c r="DF11" s="2">
        <f t="shared" si="15"/>
        <v>0</v>
      </c>
      <c r="DG11" s="91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54"/>
      <c r="DT11" s="2">
        <f t="shared" si="16"/>
        <v>0</v>
      </c>
      <c r="DU11" s="2">
        <f t="shared" si="17"/>
        <v>0</v>
      </c>
      <c r="DV11" s="91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54"/>
      <c r="EI11" s="2">
        <f t="shared" si="18"/>
        <v>0</v>
      </c>
      <c r="EJ11" s="2">
        <f t="shared" si="19"/>
        <v>0</v>
      </c>
      <c r="EK11" s="91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54"/>
      <c r="EX11" s="2">
        <f t="shared" si="20"/>
        <v>0</v>
      </c>
      <c r="EY11" s="2">
        <f t="shared" si="21"/>
        <v>0</v>
      </c>
    </row>
    <row r="12" spans="1:155">
      <c r="A12" s="1" t="s">
        <v>189</v>
      </c>
      <c r="B12" s="110">
        <v>2.4500000000000002</v>
      </c>
      <c r="D12" s="91"/>
      <c r="E12" s="2"/>
      <c r="F12" s="2"/>
      <c r="G12" s="2"/>
      <c r="H12" s="2"/>
      <c r="I12" s="2"/>
      <c r="J12" s="2"/>
      <c r="K12" s="2"/>
      <c r="L12" s="2"/>
      <c r="M12" s="2"/>
      <c r="N12" s="2"/>
      <c r="O12" s="127"/>
      <c r="P12" s="54"/>
      <c r="Q12" s="1">
        <f t="shared" si="0"/>
        <v>0</v>
      </c>
      <c r="R12" s="1">
        <f t="shared" si="1"/>
        <v>0</v>
      </c>
      <c r="S12" s="91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54"/>
      <c r="AF12" s="131" t="str">
        <f t="shared" si="2"/>
        <v/>
      </c>
      <c r="AG12" s="1">
        <f t="shared" si="3"/>
        <v>0</v>
      </c>
      <c r="AH12" s="1">
        <f t="shared" si="4"/>
        <v>0</v>
      </c>
      <c r="AI12" s="91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54"/>
      <c r="AV12" s="131" t="str">
        <f t="shared" si="5"/>
        <v/>
      </c>
      <c r="AW12" s="2">
        <f t="shared" si="6"/>
        <v>0</v>
      </c>
      <c r="AX12" s="2">
        <f t="shared" si="7"/>
        <v>0</v>
      </c>
      <c r="AY12" s="91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54"/>
      <c r="BL12" s="2">
        <f t="shared" si="8"/>
        <v>0</v>
      </c>
      <c r="BM12" s="2">
        <f t="shared" si="9"/>
        <v>0</v>
      </c>
      <c r="BN12" s="91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54"/>
      <c r="CA12" s="2">
        <f t="shared" si="10"/>
        <v>0</v>
      </c>
      <c r="CB12" s="2">
        <f t="shared" si="11"/>
        <v>0</v>
      </c>
      <c r="CC12" s="91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54"/>
      <c r="CP12" s="2">
        <f t="shared" si="12"/>
        <v>0</v>
      </c>
      <c r="CQ12" s="2">
        <f t="shared" si="13"/>
        <v>0</v>
      </c>
      <c r="CR12" s="91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54"/>
      <c r="DE12" s="2">
        <f t="shared" si="14"/>
        <v>0</v>
      </c>
      <c r="DF12" s="2">
        <f t="shared" si="15"/>
        <v>0</v>
      </c>
      <c r="DG12" s="91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54"/>
      <c r="DT12" s="2">
        <f t="shared" si="16"/>
        <v>0</v>
      </c>
      <c r="DU12" s="2">
        <f t="shared" si="17"/>
        <v>0</v>
      </c>
      <c r="DV12" s="91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54"/>
      <c r="EI12" s="2">
        <f t="shared" si="18"/>
        <v>0</v>
      </c>
      <c r="EJ12" s="2">
        <f t="shared" si="19"/>
        <v>0</v>
      </c>
      <c r="EK12" s="91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54"/>
      <c r="EX12" s="2">
        <f t="shared" si="20"/>
        <v>0</v>
      </c>
      <c r="EY12" s="2">
        <f t="shared" si="21"/>
        <v>0</v>
      </c>
    </row>
    <row r="13" spans="1:155">
      <c r="A13" s="1" t="s">
        <v>190</v>
      </c>
      <c r="B13" s="110">
        <v>2.4500000000000002</v>
      </c>
      <c r="D13" s="91"/>
      <c r="E13" s="2"/>
      <c r="F13" s="2"/>
      <c r="G13" s="2"/>
      <c r="H13" s="2"/>
      <c r="I13" s="2"/>
      <c r="J13" s="2"/>
      <c r="K13" s="2"/>
      <c r="L13" s="2"/>
      <c r="M13" s="2"/>
      <c r="N13" s="2"/>
      <c r="O13" s="127"/>
      <c r="P13" s="54"/>
      <c r="Q13" s="1">
        <f t="shared" si="0"/>
        <v>0</v>
      </c>
      <c r="R13" s="1">
        <f t="shared" si="1"/>
        <v>0</v>
      </c>
      <c r="S13" s="91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54"/>
      <c r="AF13" s="131" t="str">
        <f t="shared" si="2"/>
        <v/>
      </c>
      <c r="AG13" s="1">
        <f t="shared" si="3"/>
        <v>0</v>
      </c>
      <c r="AH13" s="1">
        <f t="shared" si="4"/>
        <v>0</v>
      </c>
      <c r="AI13" s="91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54"/>
      <c r="AV13" s="131" t="str">
        <f t="shared" si="5"/>
        <v/>
      </c>
      <c r="AW13" s="2">
        <f t="shared" si="6"/>
        <v>0</v>
      </c>
      <c r="AX13" s="2">
        <f t="shared" si="7"/>
        <v>0</v>
      </c>
      <c r="AY13" s="9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54"/>
      <c r="BL13" s="2">
        <f t="shared" si="8"/>
        <v>0</v>
      </c>
      <c r="BM13" s="2">
        <f t="shared" si="9"/>
        <v>0</v>
      </c>
      <c r="BN13" s="91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54"/>
      <c r="CA13" s="2">
        <f t="shared" si="10"/>
        <v>0</v>
      </c>
      <c r="CB13" s="2">
        <f t="shared" si="11"/>
        <v>0</v>
      </c>
      <c r="CC13" s="91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54"/>
      <c r="CP13" s="2">
        <f t="shared" si="12"/>
        <v>0</v>
      </c>
      <c r="CQ13" s="2">
        <f t="shared" si="13"/>
        <v>0</v>
      </c>
      <c r="CR13" s="91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54"/>
      <c r="DE13" s="2">
        <f t="shared" si="14"/>
        <v>0</v>
      </c>
      <c r="DF13" s="2">
        <f t="shared" si="15"/>
        <v>0</v>
      </c>
      <c r="DG13" s="91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54"/>
      <c r="DT13" s="2">
        <f t="shared" si="16"/>
        <v>0</v>
      </c>
      <c r="DU13" s="2">
        <f t="shared" si="17"/>
        <v>0</v>
      </c>
      <c r="DV13" s="91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54"/>
      <c r="EI13" s="2">
        <f t="shared" si="18"/>
        <v>0</v>
      </c>
      <c r="EJ13" s="2">
        <f t="shared" si="19"/>
        <v>0</v>
      </c>
      <c r="EK13" s="91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54"/>
      <c r="EX13" s="2">
        <f t="shared" si="20"/>
        <v>0</v>
      </c>
      <c r="EY13" s="2">
        <f t="shared" si="21"/>
        <v>0</v>
      </c>
    </row>
    <row r="14" spans="1:155">
      <c r="A14" s="1" t="s">
        <v>191</v>
      </c>
      <c r="B14" s="55"/>
      <c r="D14" s="91"/>
      <c r="E14" s="2"/>
      <c r="F14" s="2"/>
      <c r="G14" s="2"/>
      <c r="H14" s="2"/>
      <c r="I14" s="2"/>
      <c r="J14" s="2"/>
      <c r="K14" s="2"/>
      <c r="L14" s="2"/>
      <c r="M14" s="2"/>
      <c r="N14" s="2"/>
      <c r="O14" s="127"/>
      <c r="P14" s="54"/>
      <c r="Q14" s="1">
        <f t="shared" si="0"/>
        <v>0</v>
      </c>
      <c r="R14" s="1">
        <f t="shared" si="1"/>
        <v>0</v>
      </c>
      <c r="S14" s="91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54"/>
      <c r="AF14" s="131" t="str">
        <f t="shared" si="2"/>
        <v/>
      </c>
      <c r="AG14" s="1">
        <f t="shared" si="3"/>
        <v>0</v>
      </c>
      <c r="AH14" s="1">
        <f t="shared" si="4"/>
        <v>0</v>
      </c>
      <c r="AI14" s="91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54"/>
      <c r="AV14" s="131" t="str">
        <f t="shared" si="5"/>
        <v/>
      </c>
      <c r="AW14" s="2">
        <f t="shared" si="6"/>
        <v>0</v>
      </c>
      <c r="AX14" s="2">
        <f t="shared" si="7"/>
        <v>0</v>
      </c>
      <c r="AY14" s="91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54"/>
      <c r="BL14" s="2">
        <f t="shared" si="8"/>
        <v>0</v>
      </c>
      <c r="BM14" s="2">
        <f t="shared" si="9"/>
        <v>0</v>
      </c>
      <c r="BN14" s="91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54"/>
      <c r="CA14" s="2">
        <f t="shared" si="10"/>
        <v>0</v>
      </c>
      <c r="CB14" s="2">
        <f t="shared" si="11"/>
        <v>0</v>
      </c>
      <c r="CC14" s="91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54"/>
      <c r="CP14" s="2">
        <f t="shared" si="12"/>
        <v>0</v>
      </c>
      <c r="CQ14" s="2">
        <f t="shared" si="13"/>
        <v>0</v>
      </c>
      <c r="CR14" s="91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54"/>
      <c r="DE14" s="2">
        <f t="shared" si="14"/>
        <v>0</v>
      </c>
      <c r="DF14" s="2">
        <f t="shared" si="15"/>
        <v>0</v>
      </c>
      <c r="DG14" s="91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54"/>
      <c r="DT14" s="2">
        <f t="shared" si="16"/>
        <v>0</v>
      </c>
      <c r="DU14" s="2">
        <f t="shared" si="17"/>
        <v>0</v>
      </c>
      <c r="DV14" s="91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54"/>
      <c r="EI14" s="2">
        <f t="shared" si="18"/>
        <v>0</v>
      </c>
      <c r="EJ14" s="2">
        <f t="shared" si="19"/>
        <v>0</v>
      </c>
      <c r="EK14" s="91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54"/>
      <c r="EX14" s="2">
        <f t="shared" si="20"/>
        <v>0</v>
      </c>
      <c r="EY14" s="2">
        <f t="shared" si="21"/>
        <v>0</v>
      </c>
    </row>
    <row r="15" spans="1:155">
      <c r="A15" s="1" t="s">
        <v>192</v>
      </c>
      <c r="B15" s="110">
        <v>2.4500000000000002</v>
      </c>
      <c r="D15" s="91"/>
      <c r="E15" s="2"/>
      <c r="F15" s="2"/>
      <c r="G15" s="2"/>
      <c r="H15" s="2"/>
      <c r="I15" s="2"/>
      <c r="J15" s="2"/>
      <c r="K15" s="2"/>
      <c r="L15" s="2"/>
      <c r="M15" s="2"/>
      <c r="N15" s="2"/>
      <c r="O15" s="127"/>
      <c r="P15" s="54"/>
      <c r="Q15" s="1">
        <f t="shared" si="0"/>
        <v>0</v>
      </c>
      <c r="R15" s="1">
        <f t="shared" si="1"/>
        <v>0</v>
      </c>
      <c r="S15" s="91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54"/>
      <c r="AF15" s="131" t="str">
        <f t="shared" si="2"/>
        <v/>
      </c>
      <c r="AG15" s="1">
        <f t="shared" si="3"/>
        <v>0</v>
      </c>
      <c r="AH15" s="1">
        <f t="shared" si="4"/>
        <v>0</v>
      </c>
      <c r="AI15" s="91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54"/>
      <c r="AV15" s="131" t="str">
        <f t="shared" si="5"/>
        <v/>
      </c>
      <c r="AW15" s="2">
        <f t="shared" si="6"/>
        <v>0</v>
      </c>
      <c r="AX15" s="2">
        <f t="shared" si="7"/>
        <v>0</v>
      </c>
      <c r="AY15" s="91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54"/>
      <c r="BL15" s="2">
        <f t="shared" si="8"/>
        <v>0</v>
      </c>
      <c r="BM15" s="2">
        <f t="shared" si="9"/>
        <v>0</v>
      </c>
      <c r="BN15" s="91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54"/>
      <c r="CA15" s="2">
        <f t="shared" si="10"/>
        <v>0</v>
      </c>
      <c r="CB15" s="2">
        <f t="shared" si="11"/>
        <v>0</v>
      </c>
      <c r="CC15" s="91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54"/>
      <c r="CP15" s="2">
        <f t="shared" si="12"/>
        <v>0</v>
      </c>
      <c r="CQ15" s="2">
        <f t="shared" si="13"/>
        <v>0</v>
      </c>
      <c r="CR15" s="91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54"/>
      <c r="DE15" s="2">
        <f t="shared" si="14"/>
        <v>0</v>
      </c>
      <c r="DF15" s="2">
        <f t="shared" si="15"/>
        <v>0</v>
      </c>
      <c r="DG15" s="91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54"/>
      <c r="DT15" s="2">
        <f t="shared" si="16"/>
        <v>0</v>
      </c>
      <c r="DU15" s="2">
        <f t="shared" si="17"/>
        <v>0</v>
      </c>
      <c r="DV15" s="91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54"/>
      <c r="EI15" s="2">
        <f t="shared" si="18"/>
        <v>0</v>
      </c>
      <c r="EJ15" s="2">
        <f t="shared" si="19"/>
        <v>0</v>
      </c>
      <c r="EK15" s="91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54"/>
      <c r="EX15" s="2">
        <f t="shared" si="20"/>
        <v>0</v>
      </c>
      <c r="EY15" s="2">
        <f t="shared" si="21"/>
        <v>0</v>
      </c>
    </row>
    <row r="16" spans="1:155">
      <c r="A16" s="1" t="s">
        <v>193</v>
      </c>
      <c r="B16" s="110">
        <v>2.4500000000000002</v>
      </c>
      <c r="D16" s="91"/>
      <c r="E16" s="2"/>
      <c r="F16" s="2"/>
      <c r="G16" s="2"/>
      <c r="H16" s="2"/>
      <c r="I16" s="2"/>
      <c r="J16" s="2"/>
      <c r="K16" s="2"/>
      <c r="L16" s="2"/>
      <c r="M16" s="2"/>
      <c r="N16" s="2"/>
      <c r="O16" s="127"/>
      <c r="P16" s="54"/>
      <c r="Q16" s="1">
        <f t="shared" si="0"/>
        <v>0</v>
      </c>
      <c r="R16" s="1">
        <f t="shared" si="1"/>
        <v>0</v>
      </c>
      <c r="S16" s="91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54"/>
      <c r="AF16" s="131" t="str">
        <f t="shared" si="2"/>
        <v/>
      </c>
      <c r="AG16" s="1">
        <f t="shared" si="3"/>
        <v>0</v>
      </c>
      <c r="AH16" s="1">
        <f t="shared" si="4"/>
        <v>0</v>
      </c>
      <c r="AI16" s="91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54"/>
      <c r="AV16" s="131" t="str">
        <f t="shared" si="5"/>
        <v/>
      </c>
      <c r="AW16" s="2">
        <f t="shared" si="6"/>
        <v>0</v>
      </c>
      <c r="AX16" s="2">
        <f t="shared" si="7"/>
        <v>0</v>
      </c>
      <c r="AY16" s="91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54"/>
      <c r="BL16" s="2">
        <f t="shared" si="8"/>
        <v>0</v>
      </c>
      <c r="BM16" s="2">
        <f t="shared" si="9"/>
        <v>0</v>
      </c>
      <c r="BN16" s="91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54"/>
      <c r="CA16" s="2">
        <f t="shared" si="10"/>
        <v>0</v>
      </c>
      <c r="CB16" s="2">
        <f t="shared" si="11"/>
        <v>0</v>
      </c>
      <c r="CC16" s="91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54"/>
      <c r="CP16" s="2">
        <f t="shared" si="12"/>
        <v>0</v>
      </c>
      <c r="CQ16" s="2">
        <f t="shared" si="13"/>
        <v>0</v>
      </c>
      <c r="CR16" s="91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54"/>
      <c r="DE16" s="2">
        <f t="shared" si="14"/>
        <v>0</v>
      </c>
      <c r="DF16" s="2">
        <f t="shared" si="15"/>
        <v>0</v>
      </c>
      <c r="DG16" s="91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54"/>
      <c r="DT16" s="2">
        <f t="shared" si="16"/>
        <v>0</v>
      </c>
      <c r="DU16" s="2">
        <f t="shared" si="17"/>
        <v>0</v>
      </c>
      <c r="DV16" s="91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54"/>
      <c r="EI16" s="2">
        <f t="shared" si="18"/>
        <v>0</v>
      </c>
      <c r="EJ16" s="2">
        <f t="shared" si="19"/>
        <v>0</v>
      </c>
      <c r="EK16" s="91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54"/>
      <c r="EX16" s="2">
        <f t="shared" si="20"/>
        <v>0</v>
      </c>
      <c r="EY16" s="2">
        <f t="shared" si="21"/>
        <v>0</v>
      </c>
    </row>
    <row r="17" spans="2:155">
      <c r="B17" s="51"/>
      <c r="D17" s="91"/>
      <c r="E17" s="2"/>
      <c r="F17" s="2"/>
      <c r="G17" s="2"/>
      <c r="H17" s="2"/>
      <c r="I17" s="2"/>
      <c r="J17" s="2"/>
      <c r="K17" s="2"/>
      <c r="L17" s="2"/>
      <c r="M17" s="2"/>
      <c r="N17" s="2"/>
      <c r="O17" s="127"/>
      <c r="P17" s="54"/>
      <c r="Q17" s="1">
        <f t="shared" si="0"/>
        <v>0</v>
      </c>
      <c r="R17" s="1">
        <f t="shared" si="1"/>
        <v>0</v>
      </c>
      <c r="S17" s="91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54"/>
      <c r="AF17" s="131" t="str">
        <f t="shared" si="2"/>
        <v/>
      </c>
      <c r="AG17" s="1">
        <f t="shared" si="3"/>
        <v>0</v>
      </c>
      <c r="AH17" s="1">
        <f t="shared" si="4"/>
        <v>0</v>
      </c>
      <c r="AI17" s="91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54"/>
      <c r="AV17" s="131" t="str">
        <f t="shared" si="5"/>
        <v/>
      </c>
      <c r="AW17" s="2">
        <f t="shared" si="6"/>
        <v>0</v>
      </c>
      <c r="AX17" s="2">
        <f t="shared" si="7"/>
        <v>0</v>
      </c>
      <c r="AY17" s="91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54"/>
      <c r="BL17" s="2">
        <f t="shared" si="8"/>
        <v>0</v>
      </c>
      <c r="BM17" s="2">
        <f t="shared" si="9"/>
        <v>0</v>
      </c>
      <c r="BN17" s="91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54"/>
      <c r="CA17" s="2">
        <f t="shared" si="10"/>
        <v>0</v>
      </c>
      <c r="CB17" s="2">
        <f t="shared" si="11"/>
        <v>0</v>
      </c>
      <c r="CC17" s="91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54"/>
      <c r="CP17" s="2">
        <f t="shared" si="12"/>
        <v>0</v>
      </c>
      <c r="CQ17" s="2">
        <f t="shared" si="13"/>
        <v>0</v>
      </c>
      <c r="CR17" s="91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54"/>
      <c r="DE17" s="2">
        <f t="shared" si="14"/>
        <v>0</v>
      </c>
      <c r="DF17" s="2">
        <f t="shared" si="15"/>
        <v>0</v>
      </c>
      <c r="DG17" s="91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54"/>
      <c r="DT17" s="2">
        <f t="shared" si="16"/>
        <v>0</v>
      </c>
      <c r="DU17" s="2">
        <f t="shared" si="17"/>
        <v>0</v>
      </c>
      <c r="DV17" s="91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54"/>
      <c r="EI17" s="2">
        <f t="shared" si="18"/>
        <v>0</v>
      </c>
      <c r="EJ17" s="2">
        <f t="shared" si="19"/>
        <v>0</v>
      </c>
      <c r="EK17" s="91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54"/>
      <c r="EX17" s="2">
        <f t="shared" si="20"/>
        <v>0</v>
      </c>
      <c r="EY17" s="2">
        <f t="shared" si="21"/>
        <v>0</v>
      </c>
    </row>
    <row r="18" spans="2:155">
      <c r="B18" s="51"/>
      <c r="D18" s="91"/>
      <c r="E18" s="2"/>
      <c r="F18" s="2"/>
      <c r="G18" s="2"/>
      <c r="H18" s="2"/>
      <c r="I18" s="2"/>
      <c r="J18" s="2"/>
      <c r="K18" s="2"/>
      <c r="L18" s="2"/>
      <c r="M18" s="2"/>
      <c r="N18" s="2"/>
      <c r="O18" s="127"/>
      <c r="P18" s="54"/>
      <c r="Q18" s="1">
        <f t="shared" si="0"/>
        <v>0</v>
      </c>
      <c r="R18" s="1">
        <f t="shared" si="1"/>
        <v>0</v>
      </c>
      <c r="S18" s="91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54"/>
      <c r="AF18" s="131" t="str">
        <f t="shared" si="2"/>
        <v/>
      </c>
      <c r="AG18" s="1">
        <f t="shared" si="3"/>
        <v>0</v>
      </c>
      <c r="AH18" s="1">
        <f t="shared" si="4"/>
        <v>0</v>
      </c>
      <c r="AI18" s="91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54"/>
      <c r="AV18" s="131" t="str">
        <f t="shared" si="5"/>
        <v/>
      </c>
      <c r="AW18" s="2">
        <f t="shared" si="6"/>
        <v>0</v>
      </c>
      <c r="AX18" s="2">
        <f t="shared" si="7"/>
        <v>0</v>
      </c>
      <c r="AY18" s="91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54"/>
      <c r="BL18" s="2">
        <f t="shared" si="8"/>
        <v>0</v>
      </c>
      <c r="BM18" s="2">
        <f t="shared" si="9"/>
        <v>0</v>
      </c>
      <c r="BN18" s="91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54"/>
      <c r="CA18" s="2">
        <f t="shared" si="10"/>
        <v>0</v>
      </c>
      <c r="CB18" s="2">
        <f t="shared" si="11"/>
        <v>0</v>
      </c>
      <c r="CC18" s="91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54"/>
      <c r="CP18" s="2">
        <f t="shared" si="12"/>
        <v>0</v>
      </c>
      <c r="CQ18" s="2">
        <f t="shared" si="13"/>
        <v>0</v>
      </c>
      <c r="CR18" s="91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54"/>
      <c r="DE18" s="2">
        <f t="shared" si="14"/>
        <v>0</v>
      </c>
      <c r="DF18" s="2">
        <f t="shared" si="15"/>
        <v>0</v>
      </c>
      <c r="DG18" s="91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54"/>
      <c r="DT18" s="2">
        <f t="shared" si="16"/>
        <v>0</v>
      </c>
      <c r="DU18" s="2">
        <f t="shared" si="17"/>
        <v>0</v>
      </c>
      <c r="DV18" s="91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54"/>
      <c r="EI18" s="2">
        <f t="shared" si="18"/>
        <v>0</v>
      </c>
      <c r="EJ18" s="2">
        <f t="shared" si="19"/>
        <v>0</v>
      </c>
      <c r="EK18" s="91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54"/>
      <c r="EX18" s="2">
        <f t="shared" si="20"/>
        <v>0</v>
      </c>
      <c r="EY18" s="2">
        <f t="shared" si="21"/>
        <v>0</v>
      </c>
    </row>
    <row r="19" spans="2:155">
      <c r="B19" s="51"/>
      <c r="D19" s="91"/>
      <c r="E19" s="2"/>
      <c r="F19" s="2"/>
      <c r="G19" s="2"/>
      <c r="H19" s="2"/>
      <c r="I19" s="2"/>
      <c r="J19" s="2"/>
      <c r="K19" s="2"/>
      <c r="L19" s="2"/>
      <c r="M19" s="2"/>
      <c r="N19" s="2"/>
      <c r="O19" s="127"/>
      <c r="P19" s="54"/>
      <c r="Q19" s="1">
        <f t="shared" si="0"/>
        <v>0</v>
      </c>
      <c r="R19" s="1">
        <f t="shared" si="1"/>
        <v>0</v>
      </c>
      <c r="S19" s="91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54"/>
      <c r="AF19" s="131" t="str">
        <f t="shared" si="2"/>
        <v/>
      </c>
      <c r="AG19" s="1">
        <f t="shared" si="3"/>
        <v>0</v>
      </c>
      <c r="AH19" s="1">
        <f t="shared" si="4"/>
        <v>0</v>
      </c>
      <c r="AI19" s="91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54"/>
      <c r="AV19" s="131" t="str">
        <f t="shared" si="5"/>
        <v/>
      </c>
      <c r="AW19" s="2">
        <f t="shared" si="6"/>
        <v>0</v>
      </c>
      <c r="AX19" s="2">
        <f t="shared" si="7"/>
        <v>0</v>
      </c>
      <c r="AY19" s="91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54"/>
      <c r="BL19" s="2">
        <f t="shared" si="8"/>
        <v>0</v>
      </c>
      <c r="BM19" s="2">
        <f t="shared" si="9"/>
        <v>0</v>
      </c>
      <c r="BN19" s="91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54"/>
      <c r="CA19" s="2">
        <f t="shared" si="10"/>
        <v>0</v>
      </c>
      <c r="CB19" s="2">
        <f t="shared" si="11"/>
        <v>0</v>
      </c>
      <c r="CC19" s="91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54"/>
      <c r="CP19" s="2">
        <f t="shared" si="12"/>
        <v>0</v>
      </c>
      <c r="CQ19" s="2">
        <f t="shared" si="13"/>
        <v>0</v>
      </c>
      <c r="CR19" s="91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54"/>
      <c r="DE19" s="2">
        <f t="shared" si="14"/>
        <v>0</v>
      </c>
      <c r="DF19" s="2">
        <f t="shared" si="15"/>
        <v>0</v>
      </c>
      <c r="DG19" s="91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54"/>
      <c r="DT19" s="2">
        <f t="shared" si="16"/>
        <v>0</v>
      </c>
      <c r="DU19" s="2">
        <f t="shared" si="17"/>
        <v>0</v>
      </c>
      <c r="DV19" s="91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54"/>
      <c r="EI19" s="2">
        <f t="shared" si="18"/>
        <v>0</v>
      </c>
      <c r="EJ19" s="2">
        <f t="shared" si="19"/>
        <v>0</v>
      </c>
      <c r="EK19" s="91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54"/>
      <c r="EX19" s="2">
        <f t="shared" si="20"/>
        <v>0</v>
      </c>
      <c r="EY19" s="2">
        <f t="shared" si="21"/>
        <v>0</v>
      </c>
    </row>
    <row r="20" spans="2:155">
      <c r="B20" s="51"/>
      <c r="D20" s="91"/>
      <c r="E20" s="2"/>
      <c r="F20" s="2"/>
      <c r="G20" s="2"/>
      <c r="H20" s="2"/>
      <c r="I20" s="2"/>
      <c r="J20" s="2"/>
      <c r="K20" s="2"/>
      <c r="L20" s="2"/>
      <c r="M20" s="2"/>
      <c r="N20" s="2"/>
      <c r="O20" s="127"/>
      <c r="P20" s="54"/>
      <c r="Q20" s="1">
        <f t="shared" si="0"/>
        <v>0</v>
      </c>
      <c r="R20" s="1">
        <f t="shared" si="1"/>
        <v>0</v>
      </c>
      <c r="S20" s="91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54"/>
      <c r="AF20" s="131" t="str">
        <f t="shared" si="2"/>
        <v/>
      </c>
      <c r="AG20" s="1">
        <f t="shared" si="3"/>
        <v>0</v>
      </c>
      <c r="AH20" s="1">
        <f t="shared" si="4"/>
        <v>0</v>
      </c>
      <c r="AI20" s="91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54"/>
      <c r="AV20" s="131" t="str">
        <f t="shared" si="5"/>
        <v/>
      </c>
      <c r="AW20" s="2">
        <f t="shared" si="6"/>
        <v>0</v>
      </c>
      <c r="AX20" s="2">
        <f t="shared" si="7"/>
        <v>0</v>
      </c>
      <c r="AY20" s="91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54"/>
      <c r="BL20" s="2">
        <f t="shared" si="8"/>
        <v>0</v>
      </c>
      <c r="BM20" s="2">
        <f t="shared" si="9"/>
        <v>0</v>
      </c>
      <c r="BN20" s="91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54"/>
      <c r="CA20" s="2">
        <f t="shared" si="10"/>
        <v>0</v>
      </c>
      <c r="CB20" s="2">
        <f t="shared" si="11"/>
        <v>0</v>
      </c>
      <c r="CC20" s="91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54"/>
      <c r="CP20" s="2">
        <f t="shared" si="12"/>
        <v>0</v>
      </c>
      <c r="CQ20" s="2">
        <f t="shared" si="13"/>
        <v>0</v>
      </c>
      <c r="CR20" s="91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54"/>
      <c r="DE20" s="2">
        <f t="shared" si="14"/>
        <v>0</v>
      </c>
      <c r="DF20" s="2">
        <f t="shared" si="15"/>
        <v>0</v>
      </c>
      <c r="DG20" s="91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54"/>
      <c r="DT20" s="2">
        <f t="shared" si="16"/>
        <v>0</v>
      </c>
      <c r="DU20" s="2">
        <f t="shared" si="17"/>
        <v>0</v>
      </c>
      <c r="DV20" s="91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54"/>
      <c r="EI20" s="2">
        <f t="shared" si="18"/>
        <v>0</v>
      </c>
      <c r="EJ20" s="2">
        <f t="shared" si="19"/>
        <v>0</v>
      </c>
      <c r="EK20" s="91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54"/>
      <c r="EX20" s="2">
        <f t="shared" si="20"/>
        <v>0</v>
      </c>
      <c r="EY20" s="2">
        <f t="shared" si="21"/>
        <v>0</v>
      </c>
    </row>
    <row r="21" spans="2:155">
      <c r="B21" s="51"/>
      <c r="D21" s="91"/>
      <c r="E21" s="2" t="e">
        <f>IF('N_Campos Especificos'!V3="","",SI)</f>
        <v>#NAME?</v>
      </c>
      <c r="F21" s="2"/>
      <c r="G21" s="2"/>
      <c r="H21" s="2"/>
      <c r="I21" s="2"/>
      <c r="J21" s="2"/>
      <c r="K21" s="2"/>
      <c r="L21" s="2"/>
      <c r="M21" s="2"/>
      <c r="N21" s="2"/>
      <c r="O21" s="127"/>
      <c r="P21" s="54"/>
      <c r="Q21" s="1">
        <f t="shared" si="0"/>
        <v>0</v>
      </c>
      <c r="R21" s="1">
        <f t="shared" si="1"/>
        <v>0</v>
      </c>
      <c r="S21" s="91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54"/>
      <c r="AF21" s="131" t="str">
        <f t="shared" si="2"/>
        <v/>
      </c>
      <c r="AG21" s="1">
        <f t="shared" si="3"/>
        <v>0</v>
      </c>
      <c r="AH21" s="1">
        <f t="shared" si="4"/>
        <v>0</v>
      </c>
      <c r="AI21" s="91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54"/>
      <c r="AV21" s="131" t="str">
        <f t="shared" si="5"/>
        <v/>
      </c>
      <c r="AW21" s="2">
        <f t="shared" si="6"/>
        <v>0</v>
      </c>
      <c r="AX21" s="2">
        <f t="shared" si="7"/>
        <v>0</v>
      </c>
      <c r="AY21" s="91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54"/>
      <c r="BL21" s="2">
        <f t="shared" si="8"/>
        <v>0</v>
      </c>
      <c r="BM21" s="2">
        <f t="shared" si="9"/>
        <v>0</v>
      </c>
      <c r="BN21" s="91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54"/>
      <c r="CA21" s="2">
        <f t="shared" si="10"/>
        <v>0</v>
      </c>
      <c r="CB21" s="2">
        <f t="shared" si="11"/>
        <v>0</v>
      </c>
      <c r="CC21" s="91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54"/>
      <c r="CP21" s="2">
        <f t="shared" si="12"/>
        <v>0</v>
      </c>
      <c r="CQ21" s="2">
        <f t="shared" si="13"/>
        <v>0</v>
      </c>
      <c r="CR21" s="91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54"/>
      <c r="DE21" s="2">
        <f t="shared" si="14"/>
        <v>0</v>
      </c>
      <c r="DF21" s="2">
        <f t="shared" si="15"/>
        <v>0</v>
      </c>
      <c r="DG21" s="91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54"/>
      <c r="DT21" s="2">
        <f t="shared" si="16"/>
        <v>0</v>
      </c>
      <c r="DU21" s="2">
        <f t="shared" si="17"/>
        <v>0</v>
      </c>
      <c r="DV21" s="91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54"/>
      <c r="EI21" s="2">
        <f t="shared" si="18"/>
        <v>0</v>
      </c>
      <c r="EJ21" s="2">
        <f t="shared" si="19"/>
        <v>0</v>
      </c>
      <c r="EK21" s="91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54"/>
      <c r="EX21" s="2">
        <f t="shared" si="20"/>
        <v>0</v>
      </c>
      <c r="EY21" s="2">
        <f t="shared" si="21"/>
        <v>0</v>
      </c>
    </row>
    <row r="22" spans="2:155">
      <c r="B22" s="51"/>
      <c r="D22" s="91"/>
      <c r="E22" s="2"/>
      <c r="F22" s="2"/>
      <c r="G22" s="2"/>
      <c r="H22" s="2"/>
      <c r="I22" s="2"/>
      <c r="J22" s="2"/>
      <c r="K22" s="2"/>
      <c r="L22" s="2"/>
      <c r="M22" s="2"/>
      <c r="N22" s="2"/>
      <c r="O22" s="127"/>
      <c r="P22" s="54"/>
      <c r="Q22" s="1">
        <f t="shared" si="0"/>
        <v>0</v>
      </c>
      <c r="R22" s="1">
        <f t="shared" si="1"/>
        <v>0</v>
      </c>
      <c r="S22" s="91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54"/>
      <c r="AF22" s="131" t="str">
        <f t="shared" si="2"/>
        <v/>
      </c>
      <c r="AG22" s="1">
        <f t="shared" si="3"/>
        <v>0</v>
      </c>
      <c r="AH22" s="1">
        <f t="shared" si="4"/>
        <v>0</v>
      </c>
      <c r="AI22" s="91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54"/>
      <c r="AV22" s="131" t="str">
        <f t="shared" si="5"/>
        <v/>
      </c>
      <c r="AW22" s="2">
        <f t="shared" si="6"/>
        <v>0</v>
      </c>
      <c r="AX22" s="2">
        <f t="shared" si="7"/>
        <v>0</v>
      </c>
      <c r="AY22" s="91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54"/>
      <c r="BL22" s="2">
        <f t="shared" si="8"/>
        <v>0</v>
      </c>
      <c r="BM22" s="2">
        <f t="shared" si="9"/>
        <v>0</v>
      </c>
      <c r="BN22" s="91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54"/>
      <c r="CA22" s="2">
        <f t="shared" si="10"/>
        <v>0</v>
      </c>
      <c r="CB22" s="2">
        <f t="shared" si="11"/>
        <v>0</v>
      </c>
      <c r="CC22" s="91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54"/>
      <c r="CP22" s="2">
        <f t="shared" si="12"/>
        <v>0</v>
      </c>
      <c r="CQ22" s="2">
        <f t="shared" si="13"/>
        <v>0</v>
      </c>
      <c r="CR22" s="91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54"/>
      <c r="DE22" s="2">
        <f t="shared" si="14"/>
        <v>0</v>
      </c>
      <c r="DF22" s="2">
        <f t="shared" si="15"/>
        <v>0</v>
      </c>
      <c r="DG22" s="91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54"/>
      <c r="DT22" s="2">
        <f t="shared" si="16"/>
        <v>0</v>
      </c>
      <c r="DU22" s="2">
        <f t="shared" si="17"/>
        <v>0</v>
      </c>
      <c r="DV22" s="91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54"/>
      <c r="EI22" s="2">
        <f t="shared" si="18"/>
        <v>0</v>
      </c>
      <c r="EJ22" s="2">
        <f t="shared" si="19"/>
        <v>0</v>
      </c>
      <c r="EK22" s="91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54"/>
      <c r="EX22" s="2">
        <f t="shared" si="20"/>
        <v>0</v>
      </c>
      <c r="EY22" s="2">
        <f t="shared" si="21"/>
        <v>0</v>
      </c>
    </row>
    <row r="23" spans="2:155">
      <c r="B23" s="51"/>
      <c r="D23" s="91"/>
      <c r="E23" s="2"/>
      <c r="F23" s="2"/>
      <c r="G23" s="2"/>
      <c r="H23" s="2"/>
      <c r="I23" s="2"/>
      <c r="J23" s="2"/>
      <c r="K23" s="2"/>
      <c r="L23" s="2"/>
      <c r="M23" s="2"/>
      <c r="N23" s="2"/>
      <c r="O23" s="127"/>
      <c r="P23" s="54"/>
      <c r="Q23" s="1">
        <f t="shared" si="0"/>
        <v>0</v>
      </c>
      <c r="R23" s="1">
        <f t="shared" si="1"/>
        <v>0</v>
      </c>
      <c r="S23" s="91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54"/>
      <c r="AF23" s="131" t="str">
        <f t="shared" si="2"/>
        <v/>
      </c>
      <c r="AG23" s="1">
        <f t="shared" si="3"/>
        <v>0</v>
      </c>
      <c r="AH23" s="1">
        <f t="shared" si="4"/>
        <v>0</v>
      </c>
      <c r="AI23" s="91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54"/>
      <c r="AV23" s="131" t="str">
        <f t="shared" si="5"/>
        <v/>
      </c>
      <c r="AW23" s="2">
        <f t="shared" si="6"/>
        <v>0</v>
      </c>
      <c r="AX23" s="2">
        <f t="shared" si="7"/>
        <v>0</v>
      </c>
      <c r="AY23" s="91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54"/>
      <c r="BL23" s="2">
        <f t="shared" si="8"/>
        <v>0</v>
      </c>
      <c r="BM23" s="2">
        <f t="shared" si="9"/>
        <v>0</v>
      </c>
      <c r="BN23" s="91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54"/>
      <c r="CA23" s="2">
        <f t="shared" si="10"/>
        <v>0</v>
      </c>
      <c r="CB23" s="2">
        <f t="shared" si="11"/>
        <v>0</v>
      </c>
      <c r="CC23" s="91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54"/>
      <c r="CP23" s="2">
        <f t="shared" si="12"/>
        <v>0</v>
      </c>
      <c r="CQ23" s="2">
        <f t="shared" si="13"/>
        <v>0</v>
      </c>
      <c r="CR23" s="91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54"/>
      <c r="DE23" s="2">
        <f t="shared" si="14"/>
        <v>0</v>
      </c>
      <c r="DF23" s="2">
        <f t="shared" si="15"/>
        <v>0</v>
      </c>
      <c r="DG23" s="91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54"/>
      <c r="DT23" s="2">
        <f t="shared" si="16"/>
        <v>0</v>
      </c>
      <c r="DU23" s="2">
        <f t="shared" si="17"/>
        <v>0</v>
      </c>
      <c r="DV23" s="91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54"/>
      <c r="EI23" s="2">
        <f t="shared" si="18"/>
        <v>0</v>
      </c>
      <c r="EJ23" s="2">
        <f t="shared" si="19"/>
        <v>0</v>
      </c>
      <c r="EK23" s="91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54"/>
      <c r="EX23" s="2">
        <f t="shared" si="20"/>
        <v>0</v>
      </c>
      <c r="EY23" s="2">
        <f t="shared" si="21"/>
        <v>0</v>
      </c>
    </row>
    <row r="24" spans="2:155">
      <c r="B24" s="51"/>
      <c r="D24" s="91"/>
      <c r="E24" s="2"/>
      <c r="F24" s="2"/>
      <c r="G24" s="2"/>
      <c r="H24" s="2"/>
      <c r="I24" s="2"/>
      <c r="J24" s="2"/>
      <c r="K24" s="2"/>
      <c r="L24" s="2"/>
      <c r="M24" s="2"/>
      <c r="N24" s="2"/>
      <c r="O24" s="127"/>
      <c r="P24" s="54"/>
      <c r="Q24" s="1">
        <f t="shared" si="0"/>
        <v>0</v>
      </c>
      <c r="R24" s="1">
        <f t="shared" si="1"/>
        <v>0</v>
      </c>
      <c r="S24" s="91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54"/>
      <c r="AF24" s="131" t="str">
        <f t="shared" si="2"/>
        <v/>
      </c>
      <c r="AG24" s="1">
        <f t="shared" si="3"/>
        <v>0</v>
      </c>
      <c r="AH24" s="1">
        <f t="shared" si="4"/>
        <v>0</v>
      </c>
      <c r="AI24" s="91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54"/>
      <c r="AV24" s="131" t="str">
        <f t="shared" si="5"/>
        <v/>
      </c>
      <c r="AW24" s="2">
        <f t="shared" si="6"/>
        <v>0</v>
      </c>
      <c r="AX24" s="2">
        <f t="shared" si="7"/>
        <v>0</v>
      </c>
      <c r="AY24" s="91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54"/>
      <c r="BL24" s="2">
        <f t="shared" si="8"/>
        <v>0</v>
      </c>
      <c r="BM24" s="2">
        <f t="shared" si="9"/>
        <v>0</v>
      </c>
      <c r="BN24" s="91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54"/>
      <c r="CA24" s="2">
        <f t="shared" si="10"/>
        <v>0</v>
      </c>
      <c r="CB24" s="2">
        <f t="shared" si="11"/>
        <v>0</v>
      </c>
      <c r="CC24" s="91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54"/>
      <c r="CP24" s="2">
        <f t="shared" si="12"/>
        <v>0</v>
      </c>
      <c r="CQ24" s="2">
        <f t="shared" si="13"/>
        <v>0</v>
      </c>
      <c r="CR24" s="91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54"/>
      <c r="DE24" s="2">
        <f t="shared" si="14"/>
        <v>0</v>
      </c>
      <c r="DF24" s="2">
        <f t="shared" si="15"/>
        <v>0</v>
      </c>
      <c r="DG24" s="91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54"/>
      <c r="DT24" s="2">
        <f t="shared" si="16"/>
        <v>0</v>
      </c>
      <c r="DU24" s="2">
        <f t="shared" si="17"/>
        <v>0</v>
      </c>
      <c r="DV24" s="91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54"/>
      <c r="EI24" s="2">
        <f t="shared" si="18"/>
        <v>0</v>
      </c>
      <c r="EJ24" s="2">
        <f t="shared" si="19"/>
        <v>0</v>
      </c>
      <c r="EK24" s="91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54"/>
      <c r="EX24" s="2">
        <f t="shared" si="20"/>
        <v>0</v>
      </c>
      <c r="EY24" s="2">
        <f t="shared" si="21"/>
        <v>0</v>
      </c>
    </row>
    <row r="25" spans="2:155">
      <c r="B25" s="51"/>
      <c r="D25" s="91"/>
      <c r="E25" s="2"/>
      <c r="F25" s="2"/>
      <c r="G25" s="2"/>
      <c r="H25" s="2"/>
      <c r="I25" s="2"/>
      <c r="J25" s="2"/>
      <c r="K25" s="2"/>
      <c r="L25" s="2"/>
      <c r="M25" s="2"/>
      <c r="N25" s="2"/>
      <c r="O25" s="127"/>
      <c r="P25" s="54"/>
      <c r="Q25" s="1">
        <f t="shared" si="0"/>
        <v>0</v>
      </c>
      <c r="R25" s="1">
        <f t="shared" si="1"/>
        <v>0</v>
      </c>
      <c r="S25" s="91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54"/>
      <c r="AF25" s="131" t="str">
        <f t="shared" si="2"/>
        <v/>
      </c>
      <c r="AG25" s="1">
        <f t="shared" si="3"/>
        <v>0</v>
      </c>
      <c r="AH25" s="1">
        <f t="shared" si="4"/>
        <v>0</v>
      </c>
      <c r="AI25" s="91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54"/>
      <c r="AV25" s="131" t="str">
        <f t="shared" si="5"/>
        <v/>
      </c>
      <c r="AW25" s="2">
        <f t="shared" si="6"/>
        <v>0</v>
      </c>
      <c r="AX25" s="2">
        <f t="shared" si="7"/>
        <v>0</v>
      </c>
      <c r="AY25" s="91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54"/>
      <c r="BL25" s="2">
        <f t="shared" si="8"/>
        <v>0</v>
      </c>
      <c r="BM25" s="2">
        <f t="shared" si="9"/>
        <v>0</v>
      </c>
      <c r="BN25" s="91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54"/>
      <c r="CA25" s="2">
        <f t="shared" si="10"/>
        <v>0</v>
      </c>
      <c r="CB25" s="2">
        <f t="shared" si="11"/>
        <v>0</v>
      </c>
      <c r="CC25" s="91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54"/>
      <c r="CP25" s="2">
        <f t="shared" si="12"/>
        <v>0</v>
      </c>
      <c r="CQ25" s="2">
        <f t="shared" si="13"/>
        <v>0</v>
      </c>
      <c r="CR25" s="91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54"/>
      <c r="DE25" s="2">
        <f t="shared" si="14"/>
        <v>0</v>
      </c>
      <c r="DF25" s="2">
        <f t="shared" si="15"/>
        <v>0</v>
      </c>
      <c r="DG25" s="91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54"/>
      <c r="DT25" s="2">
        <f t="shared" si="16"/>
        <v>0</v>
      </c>
      <c r="DU25" s="2">
        <f t="shared" si="17"/>
        <v>0</v>
      </c>
      <c r="DV25" s="91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54"/>
      <c r="EI25" s="2">
        <f t="shared" si="18"/>
        <v>0</v>
      </c>
      <c r="EJ25" s="2">
        <f t="shared" si="19"/>
        <v>0</v>
      </c>
      <c r="EK25" s="91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54"/>
      <c r="EX25" s="2">
        <f t="shared" si="20"/>
        <v>0</v>
      </c>
      <c r="EY25" s="2">
        <f t="shared" si="21"/>
        <v>0</v>
      </c>
    </row>
    <row r="26" spans="2:155">
      <c r="B26" s="51"/>
      <c r="D26" s="91"/>
      <c r="E26" s="2"/>
      <c r="F26" s="2"/>
      <c r="G26" s="2"/>
      <c r="H26" s="2"/>
      <c r="I26" s="2"/>
      <c r="J26" s="2"/>
      <c r="K26" s="2"/>
      <c r="L26" s="2"/>
      <c r="M26" s="2"/>
      <c r="N26" s="2"/>
      <c r="O26" s="127"/>
      <c r="P26" s="54"/>
      <c r="Q26" s="1">
        <f t="shared" si="0"/>
        <v>0</v>
      </c>
      <c r="R26" s="1">
        <f t="shared" si="1"/>
        <v>0</v>
      </c>
      <c r="S26" s="91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54"/>
      <c r="AF26" s="131" t="str">
        <f t="shared" si="2"/>
        <v/>
      </c>
      <c r="AG26" s="1">
        <f t="shared" si="3"/>
        <v>0</v>
      </c>
      <c r="AH26" s="1">
        <f t="shared" si="4"/>
        <v>0</v>
      </c>
      <c r="AI26" s="91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54"/>
      <c r="AV26" s="131" t="str">
        <f t="shared" si="5"/>
        <v/>
      </c>
      <c r="AW26" s="2">
        <f t="shared" si="6"/>
        <v>0</v>
      </c>
      <c r="AX26" s="2">
        <f t="shared" si="7"/>
        <v>0</v>
      </c>
      <c r="AY26" s="91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54"/>
      <c r="BL26" s="2">
        <f t="shared" si="8"/>
        <v>0</v>
      </c>
      <c r="BM26" s="2">
        <f t="shared" si="9"/>
        <v>0</v>
      </c>
      <c r="BN26" s="91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54"/>
      <c r="CA26" s="2">
        <f t="shared" si="10"/>
        <v>0</v>
      </c>
      <c r="CB26" s="2">
        <f t="shared" si="11"/>
        <v>0</v>
      </c>
      <c r="CC26" s="91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54"/>
      <c r="CP26" s="2">
        <f t="shared" si="12"/>
        <v>0</v>
      </c>
      <c r="CQ26" s="2">
        <f t="shared" si="13"/>
        <v>0</v>
      </c>
      <c r="CR26" s="91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54"/>
      <c r="DE26" s="2">
        <f t="shared" si="14"/>
        <v>0</v>
      </c>
      <c r="DF26" s="2">
        <f t="shared" si="15"/>
        <v>0</v>
      </c>
      <c r="DG26" s="91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54"/>
      <c r="DT26" s="2">
        <f t="shared" si="16"/>
        <v>0</v>
      </c>
      <c r="DU26" s="2">
        <f t="shared" si="17"/>
        <v>0</v>
      </c>
      <c r="DV26" s="91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54"/>
      <c r="EI26" s="2">
        <f t="shared" si="18"/>
        <v>0</v>
      </c>
      <c r="EJ26" s="2">
        <f t="shared" si="19"/>
        <v>0</v>
      </c>
      <c r="EK26" s="91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54"/>
      <c r="EX26" s="2">
        <f t="shared" si="20"/>
        <v>0</v>
      </c>
      <c r="EY26" s="2">
        <f t="shared" si="21"/>
        <v>0</v>
      </c>
    </row>
    <row r="27" spans="2:155">
      <c r="B27" s="51"/>
      <c r="D27" s="91"/>
      <c r="E27" s="2"/>
      <c r="F27" s="2"/>
      <c r="G27" s="2"/>
      <c r="H27" s="2"/>
      <c r="I27" s="2"/>
      <c r="J27" s="2"/>
      <c r="K27" s="2"/>
      <c r="L27" s="2"/>
      <c r="M27" s="2"/>
      <c r="N27" s="2"/>
      <c r="O27" s="127"/>
      <c r="P27" s="54"/>
      <c r="Q27" s="1">
        <f t="shared" si="0"/>
        <v>0</v>
      </c>
      <c r="R27" s="1">
        <f t="shared" si="1"/>
        <v>0</v>
      </c>
      <c r="S27" s="91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54"/>
      <c r="AF27" s="131" t="str">
        <f t="shared" si="2"/>
        <v/>
      </c>
      <c r="AG27" s="1">
        <f t="shared" si="3"/>
        <v>0</v>
      </c>
      <c r="AH27" s="1">
        <f t="shared" si="4"/>
        <v>0</v>
      </c>
      <c r="AI27" s="91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54"/>
      <c r="AV27" s="131" t="str">
        <f t="shared" si="5"/>
        <v/>
      </c>
      <c r="AW27" s="2">
        <f t="shared" si="6"/>
        <v>0</v>
      </c>
      <c r="AX27" s="2">
        <f t="shared" si="7"/>
        <v>0</v>
      </c>
      <c r="AY27" s="91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54"/>
      <c r="BL27" s="2">
        <f t="shared" si="8"/>
        <v>0</v>
      </c>
      <c r="BM27" s="2">
        <f t="shared" si="9"/>
        <v>0</v>
      </c>
      <c r="BN27" s="91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54"/>
      <c r="CA27" s="2">
        <f t="shared" si="10"/>
        <v>0</v>
      </c>
      <c r="CB27" s="2">
        <f t="shared" si="11"/>
        <v>0</v>
      </c>
      <c r="CC27" s="91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54"/>
      <c r="CP27" s="2">
        <f t="shared" si="12"/>
        <v>0</v>
      </c>
      <c r="CQ27" s="2">
        <f t="shared" si="13"/>
        <v>0</v>
      </c>
      <c r="CR27" s="91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54"/>
      <c r="DE27" s="2">
        <f t="shared" si="14"/>
        <v>0</v>
      </c>
      <c r="DF27" s="2">
        <f t="shared" si="15"/>
        <v>0</v>
      </c>
      <c r="DG27" s="91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54"/>
      <c r="DT27" s="2">
        <f t="shared" si="16"/>
        <v>0</v>
      </c>
      <c r="DU27" s="2">
        <f t="shared" si="17"/>
        <v>0</v>
      </c>
      <c r="DV27" s="91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54"/>
      <c r="EI27" s="2">
        <f t="shared" si="18"/>
        <v>0</v>
      </c>
      <c r="EJ27" s="2">
        <f t="shared" si="19"/>
        <v>0</v>
      </c>
      <c r="EK27" s="91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54"/>
      <c r="EX27" s="2">
        <f t="shared" si="20"/>
        <v>0</v>
      </c>
      <c r="EY27" s="2">
        <f t="shared" si="21"/>
        <v>0</v>
      </c>
    </row>
    <row r="28" spans="2:155">
      <c r="B28" s="51"/>
      <c r="D28" s="91"/>
      <c r="E28" s="2"/>
      <c r="F28" s="2"/>
      <c r="G28" s="2"/>
      <c r="H28" s="2"/>
      <c r="I28" s="2"/>
      <c r="J28" s="2"/>
      <c r="K28" s="2"/>
      <c r="L28" s="2"/>
      <c r="M28" s="2"/>
      <c r="N28" s="2"/>
      <c r="O28" s="127"/>
      <c r="P28" s="54"/>
      <c r="Q28" s="1">
        <f t="shared" si="0"/>
        <v>0</v>
      </c>
      <c r="R28" s="1">
        <f t="shared" si="1"/>
        <v>0</v>
      </c>
      <c r="S28" s="91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54"/>
      <c r="AF28" s="131" t="str">
        <f t="shared" si="2"/>
        <v/>
      </c>
      <c r="AG28" s="1">
        <f t="shared" si="3"/>
        <v>0</v>
      </c>
      <c r="AH28" s="1">
        <f t="shared" si="4"/>
        <v>0</v>
      </c>
      <c r="AI28" s="91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54"/>
      <c r="AV28" s="131" t="str">
        <f t="shared" si="5"/>
        <v/>
      </c>
      <c r="AW28" s="2">
        <f t="shared" si="6"/>
        <v>0</v>
      </c>
      <c r="AX28" s="2">
        <f t="shared" si="7"/>
        <v>0</v>
      </c>
      <c r="AY28" s="91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54"/>
      <c r="BL28" s="2">
        <f t="shared" si="8"/>
        <v>0</v>
      </c>
      <c r="BM28" s="2">
        <f t="shared" si="9"/>
        <v>0</v>
      </c>
      <c r="BN28" s="91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54"/>
      <c r="CA28" s="2">
        <f t="shared" si="10"/>
        <v>0</v>
      </c>
      <c r="CB28" s="2">
        <f t="shared" si="11"/>
        <v>0</v>
      </c>
      <c r="CC28" s="91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54"/>
      <c r="CP28" s="2">
        <f t="shared" si="12"/>
        <v>0</v>
      </c>
      <c r="CQ28" s="2">
        <f t="shared" si="13"/>
        <v>0</v>
      </c>
      <c r="CR28" s="91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54"/>
      <c r="DE28" s="2">
        <f t="shared" si="14"/>
        <v>0</v>
      </c>
      <c r="DF28" s="2">
        <f t="shared" si="15"/>
        <v>0</v>
      </c>
      <c r="DG28" s="91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54"/>
      <c r="DT28" s="2">
        <f t="shared" si="16"/>
        <v>0</v>
      </c>
      <c r="DU28" s="2">
        <f t="shared" si="17"/>
        <v>0</v>
      </c>
      <c r="DV28" s="91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54"/>
      <c r="EI28" s="2">
        <f t="shared" si="18"/>
        <v>0</v>
      </c>
      <c r="EJ28" s="2">
        <f t="shared" si="19"/>
        <v>0</v>
      </c>
      <c r="EK28" s="91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54"/>
      <c r="EX28" s="2">
        <f t="shared" si="20"/>
        <v>0</v>
      </c>
      <c r="EY28" s="2">
        <f t="shared" si="21"/>
        <v>0</v>
      </c>
    </row>
    <row r="29" spans="2:155">
      <c r="B29" s="51"/>
      <c r="D29" s="91"/>
      <c r="E29" s="2"/>
      <c r="F29" s="2"/>
      <c r="G29" s="2"/>
      <c r="H29" s="2"/>
      <c r="I29" s="2"/>
      <c r="J29" s="2"/>
      <c r="K29" s="2"/>
      <c r="L29" s="2"/>
      <c r="M29" s="2"/>
      <c r="N29" s="2"/>
      <c r="O29" s="127"/>
      <c r="P29" s="54"/>
      <c r="Q29" s="1">
        <f t="shared" si="0"/>
        <v>0</v>
      </c>
      <c r="R29" s="1">
        <f t="shared" si="1"/>
        <v>0</v>
      </c>
      <c r="S29" s="91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54"/>
      <c r="AF29" s="131" t="str">
        <f t="shared" si="2"/>
        <v/>
      </c>
      <c r="AG29" s="1">
        <f t="shared" si="3"/>
        <v>0</v>
      </c>
      <c r="AH29" s="1">
        <f t="shared" si="4"/>
        <v>0</v>
      </c>
      <c r="AI29" s="91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54"/>
      <c r="AV29" s="131" t="str">
        <f t="shared" si="5"/>
        <v/>
      </c>
      <c r="AW29" s="2">
        <f t="shared" si="6"/>
        <v>0</v>
      </c>
      <c r="AX29" s="2">
        <f t="shared" si="7"/>
        <v>0</v>
      </c>
      <c r="AY29" s="91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54"/>
      <c r="BL29" s="2">
        <f t="shared" si="8"/>
        <v>0</v>
      </c>
      <c r="BM29" s="2">
        <f t="shared" si="9"/>
        <v>0</v>
      </c>
      <c r="BN29" s="91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54"/>
      <c r="CA29" s="2">
        <f t="shared" si="10"/>
        <v>0</v>
      </c>
      <c r="CB29" s="2">
        <f t="shared" si="11"/>
        <v>0</v>
      </c>
      <c r="CC29" s="91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54"/>
      <c r="CP29" s="2">
        <f t="shared" si="12"/>
        <v>0</v>
      </c>
      <c r="CQ29" s="2">
        <f t="shared" si="13"/>
        <v>0</v>
      </c>
      <c r="CR29" s="91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54"/>
      <c r="DE29" s="2">
        <f t="shared" si="14"/>
        <v>0</v>
      </c>
      <c r="DF29" s="2">
        <f t="shared" si="15"/>
        <v>0</v>
      </c>
      <c r="DG29" s="91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54"/>
      <c r="DT29" s="2">
        <f t="shared" si="16"/>
        <v>0</v>
      </c>
      <c r="DU29" s="2">
        <f t="shared" si="17"/>
        <v>0</v>
      </c>
      <c r="DV29" s="91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54"/>
      <c r="EI29" s="2">
        <f t="shared" si="18"/>
        <v>0</v>
      </c>
      <c r="EJ29" s="2">
        <f t="shared" si="19"/>
        <v>0</v>
      </c>
      <c r="EK29" s="91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54"/>
      <c r="EX29" s="2">
        <f t="shared" si="20"/>
        <v>0</v>
      </c>
      <c r="EY29" s="2">
        <f t="shared" si="21"/>
        <v>0</v>
      </c>
    </row>
    <row r="30" spans="2:155">
      <c r="B30" s="51"/>
      <c r="D30" s="91"/>
      <c r="E30" s="2"/>
      <c r="F30" s="2"/>
      <c r="G30" s="2"/>
      <c r="H30" s="2"/>
      <c r="I30" s="2"/>
      <c r="J30" s="2"/>
      <c r="K30" s="2"/>
      <c r="L30" s="2"/>
      <c r="M30" s="2"/>
      <c r="N30" s="2"/>
      <c r="O30" s="127"/>
      <c r="P30" s="54"/>
      <c r="Q30" s="1">
        <f t="shared" si="0"/>
        <v>0</v>
      </c>
      <c r="R30" s="1">
        <f t="shared" si="1"/>
        <v>0</v>
      </c>
      <c r="S30" s="91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54"/>
      <c r="AF30" s="131" t="str">
        <f t="shared" si="2"/>
        <v/>
      </c>
      <c r="AG30" s="1">
        <f t="shared" si="3"/>
        <v>0</v>
      </c>
      <c r="AH30" s="1">
        <f t="shared" si="4"/>
        <v>0</v>
      </c>
      <c r="AI30" s="91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54"/>
      <c r="AV30" s="131" t="str">
        <f t="shared" si="5"/>
        <v/>
      </c>
      <c r="AW30" s="2">
        <f t="shared" si="6"/>
        <v>0</v>
      </c>
      <c r="AX30" s="2">
        <f t="shared" si="7"/>
        <v>0</v>
      </c>
      <c r="AY30" s="91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54"/>
      <c r="BL30" s="2">
        <f t="shared" si="8"/>
        <v>0</v>
      </c>
      <c r="BM30" s="2">
        <f t="shared" si="9"/>
        <v>0</v>
      </c>
      <c r="BN30" s="91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54"/>
      <c r="CA30" s="2">
        <f t="shared" si="10"/>
        <v>0</v>
      </c>
      <c r="CB30" s="2">
        <f t="shared" si="11"/>
        <v>0</v>
      </c>
      <c r="CC30" s="91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54"/>
      <c r="CP30" s="2">
        <f t="shared" si="12"/>
        <v>0</v>
      </c>
      <c r="CQ30" s="2">
        <f t="shared" si="13"/>
        <v>0</v>
      </c>
      <c r="CR30" s="91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54"/>
      <c r="DE30" s="2">
        <f t="shared" si="14"/>
        <v>0</v>
      </c>
      <c r="DF30" s="2">
        <f t="shared" si="15"/>
        <v>0</v>
      </c>
      <c r="DG30" s="91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54"/>
      <c r="DT30" s="2">
        <f t="shared" si="16"/>
        <v>0</v>
      </c>
      <c r="DU30" s="2">
        <f t="shared" si="17"/>
        <v>0</v>
      </c>
      <c r="DV30" s="91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54"/>
      <c r="EI30" s="2">
        <f t="shared" si="18"/>
        <v>0</v>
      </c>
      <c r="EJ30" s="2">
        <f t="shared" si="19"/>
        <v>0</v>
      </c>
      <c r="EK30" s="91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54"/>
      <c r="EX30" s="2">
        <f t="shared" si="20"/>
        <v>0</v>
      </c>
      <c r="EY30" s="2">
        <f t="shared" si="21"/>
        <v>0</v>
      </c>
    </row>
    <row r="31" spans="2:155">
      <c r="B31" s="51"/>
      <c r="D31" s="91"/>
      <c r="E31" s="2"/>
      <c r="F31" s="2"/>
      <c r="G31" s="2"/>
      <c r="H31" s="2"/>
      <c r="I31" s="2"/>
      <c r="J31" s="2"/>
      <c r="K31" s="2"/>
      <c r="L31" s="2"/>
      <c r="M31" s="2"/>
      <c r="N31" s="2"/>
      <c r="O31" s="127"/>
      <c r="P31" s="54"/>
      <c r="Q31" s="1">
        <f t="shared" si="0"/>
        <v>0</v>
      </c>
      <c r="R31" s="1">
        <f t="shared" si="1"/>
        <v>0</v>
      </c>
      <c r="S31" s="91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54"/>
      <c r="AF31" s="131" t="str">
        <f t="shared" si="2"/>
        <v/>
      </c>
      <c r="AG31" s="1">
        <f t="shared" si="3"/>
        <v>0</v>
      </c>
      <c r="AH31" s="1">
        <f t="shared" si="4"/>
        <v>0</v>
      </c>
      <c r="AI31" s="91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54"/>
      <c r="AV31" s="131" t="str">
        <f t="shared" si="5"/>
        <v/>
      </c>
      <c r="AW31" s="2">
        <f t="shared" si="6"/>
        <v>0</v>
      </c>
      <c r="AX31" s="2">
        <f t="shared" si="7"/>
        <v>0</v>
      </c>
      <c r="AY31" s="91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54"/>
      <c r="BL31" s="2">
        <f t="shared" si="8"/>
        <v>0</v>
      </c>
      <c r="BM31" s="2">
        <f t="shared" si="9"/>
        <v>0</v>
      </c>
      <c r="BN31" s="91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54"/>
      <c r="CA31" s="2">
        <f t="shared" si="10"/>
        <v>0</v>
      </c>
      <c r="CB31" s="2">
        <f t="shared" si="11"/>
        <v>0</v>
      </c>
      <c r="CC31" s="91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54"/>
      <c r="CP31" s="2">
        <f t="shared" si="12"/>
        <v>0</v>
      </c>
      <c r="CQ31" s="2">
        <f t="shared" si="13"/>
        <v>0</v>
      </c>
      <c r="CR31" s="91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54"/>
      <c r="DE31" s="2">
        <f t="shared" si="14"/>
        <v>0</v>
      </c>
      <c r="DF31" s="2">
        <f t="shared" si="15"/>
        <v>0</v>
      </c>
      <c r="DG31" s="91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54"/>
      <c r="DT31" s="2">
        <f t="shared" si="16"/>
        <v>0</v>
      </c>
      <c r="DU31" s="2">
        <f t="shared" si="17"/>
        <v>0</v>
      </c>
      <c r="DV31" s="91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54"/>
      <c r="EI31" s="2">
        <f t="shared" si="18"/>
        <v>0</v>
      </c>
      <c r="EJ31" s="2">
        <f t="shared" si="19"/>
        <v>0</v>
      </c>
      <c r="EK31" s="91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54"/>
      <c r="EX31" s="2">
        <f t="shared" si="20"/>
        <v>0</v>
      </c>
      <c r="EY31" s="2">
        <f t="shared" si="21"/>
        <v>0</v>
      </c>
    </row>
    <row r="32" spans="2:155">
      <c r="B32" s="51"/>
      <c r="D32" s="91"/>
      <c r="E32" s="2"/>
      <c r="F32" s="2"/>
      <c r="G32" s="2"/>
      <c r="H32" s="2"/>
      <c r="I32" s="2"/>
      <c r="J32" s="2"/>
      <c r="K32" s="2"/>
      <c r="L32" s="2"/>
      <c r="M32" s="2"/>
      <c r="N32" s="2"/>
      <c r="O32" s="127"/>
      <c r="P32" s="54"/>
      <c r="Q32" s="1">
        <f t="shared" si="0"/>
        <v>0</v>
      </c>
      <c r="R32" s="1">
        <f t="shared" si="1"/>
        <v>0</v>
      </c>
      <c r="S32" s="91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54"/>
      <c r="AF32" s="131" t="str">
        <f t="shared" si="2"/>
        <v/>
      </c>
      <c r="AG32" s="1">
        <f t="shared" si="3"/>
        <v>0</v>
      </c>
      <c r="AH32" s="1">
        <f t="shared" si="4"/>
        <v>0</v>
      </c>
      <c r="AI32" s="91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54"/>
      <c r="AV32" s="131" t="str">
        <f t="shared" si="5"/>
        <v/>
      </c>
      <c r="AW32" s="2">
        <f t="shared" si="6"/>
        <v>0</v>
      </c>
      <c r="AX32" s="2">
        <f t="shared" si="7"/>
        <v>0</v>
      </c>
      <c r="AY32" s="91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54"/>
      <c r="BL32" s="2">
        <f t="shared" si="8"/>
        <v>0</v>
      </c>
      <c r="BM32" s="2">
        <f t="shared" si="9"/>
        <v>0</v>
      </c>
      <c r="BN32" s="91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54"/>
      <c r="CA32" s="2">
        <f t="shared" si="10"/>
        <v>0</v>
      </c>
      <c r="CB32" s="2">
        <f t="shared" si="11"/>
        <v>0</v>
      </c>
      <c r="CC32" s="91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54"/>
      <c r="CP32" s="2">
        <f t="shared" si="12"/>
        <v>0</v>
      </c>
      <c r="CQ32" s="2">
        <f t="shared" si="13"/>
        <v>0</v>
      </c>
      <c r="CR32" s="91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54"/>
      <c r="DE32" s="2">
        <f t="shared" si="14"/>
        <v>0</v>
      </c>
      <c r="DF32" s="2">
        <f t="shared" si="15"/>
        <v>0</v>
      </c>
      <c r="DG32" s="91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54"/>
      <c r="DT32" s="2">
        <f t="shared" si="16"/>
        <v>0</v>
      </c>
      <c r="DU32" s="2">
        <f t="shared" si="17"/>
        <v>0</v>
      </c>
      <c r="DV32" s="91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54"/>
      <c r="EI32" s="2">
        <f t="shared" si="18"/>
        <v>0</v>
      </c>
      <c r="EJ32" s="2">
        <f t="shared" si="19"/>
        <v>0</v>
      </c>
      <c r="EK32" s="91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54"/>
      <c r="EX32" s="2">
        <f t="shared" si="20"/>
        <v>0</v>
      </c>
      <c r="EY32" s="2">
        <f t="shared" si="21"/>
        <v>0</v>
      </c>
    </row>
    <row r="33" spans="2:155">
      <c r="B33" s="51"/>
      <c r="D33" s="91"/>
      <c r="E33" s="2"/>
      <c r="F33" s="2"/>
      <c r="G33" s="2"/>
      <c r="H33" s="2"/>
      <c r="I33" s="2"/>
      <c r="J33" s="2"/>
      <c r="K33" s="2"/>
      <c r="L33" s="2"/>
      <c r="M33" s="2"/>
      <c r="N33" s="2"/>
      <c r="O33" s="127"/>
      <c r="P33" s="54"/>
      <c r="Q33" s="1">
        <f t="shared" si="0"/>
        <v>0</v>
      </c>
      <c r="R33" s="1">
        <f t="shared" si="1"/>
        <v>0</v>
      </c>
      <c r="S33" s="91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54"/>
      <c r="AF33" s="131" t="str">
        <f t="shared" si="2"/>
        <v/>
      </c>
      <c r="AG33" s="1">
        <f t="shared" si="3"/>
        <v>0</v>
      </c>
      <c r="AH33" s="1">
        <f t="shared" si="4"/>
        <v>0</v>
      </c>
      <c r="AI33" s="91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54"/>
      <c r="AV33" s="131" t="str">
        <f t="shared" si="5"/>
        <v/>
      </c>
      <c r="AW33" s="2">
        <f t="shared" si="6"/>
        <v>0</v>
      </c>
      <c r="AX33" s="2">
        <f t="shared" si="7"/>
        <v>0</v>
      </c>
      <c r="AY33" s="91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54"/>
      <c r="BL33" s="2">
        <f t="shared" si="8"/>
        <v>0</v>
      </c>
      <c r="BM33" s="2">
        <f t="shared" si="9"/>
        <v>0</v>
      </c>
      <c r="BN33" s="91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54"/>
      <c r="CA33" s="2">
        <f t="shared" si="10"/>
        <v>0</v>
      </c>
      <c r="CB33" s="2">
        <f t="shared" si="11"/>
        <v>0</v>
      </c>
      <c r="CC33" s="91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54"/>
      <c r="CP33" s="2">
        <f t="shared" si="12"/>
        <v>0</v>
      </c>
      <c r="CQ33" s="2">
        <f t="shared" si="13"/>
        <v>0</v>
      </c>
      <c r="CR33" s="91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54"/>
      <c r="DE33" s="2">
        <f t="shared" si="14"/>
        <v>0</v>
      </c>
      <c r="DF33" s="2">
        <f t="shared" si="15"/>
        <v>0</v>
      </c>
      <c r="DG33" s="91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54"/>
      <c r="DT33" s="2">
        <f t="shared" si="16"/>
        <v>0</v>
      </c>
      <c r="DU33" s="2">
        <f t="shared" si="17"/>
        <v>0</v>
      </c>
      <c r="DV33" s="91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54"/>
      <c r="EI33" s="2">
        <f t="shared" si="18"/>
        <v>0</v>
      </c>
      <c r="EJ33" s="2">
        <f t="shared" si="19"/>
        <v>0</v>
      </c>
      <c r="EK33" s="91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54"/>
      <c r="EX33" s="2">
        <f t="shared" si="20"/>
        <v>0</v>
      </c>
      <c r="EY33" s="2">
        <f t="shared" si="21"/>
        <v>0</v>
      </c>
    </row>
    <row r="34" spans="2:155">
      <c r="B34" s="51"/>
      <c r="D34" s="91"/>
      <c r="E34" s="2"/>
      <c r="F34" s="2"/>
      <c r="G34" s="2"/>
      <c r="H34" s="2"/>
      <c r="I34" s="2"/>
      <c r="J34" s="2"/>
      <c r="K34" s="2"/>
      <c r="L34" s="2"/>
      <c r="M34" s="2"/>
      <c r="N34" s="2"/>
      <c r="O34" s="127"/>
      <c r="P34" s="54"/>
      <c r="Q34" s="1">
        <f t="shared" si="0"/>
        <v>0</v>
      </c>
      <c r="R34" s="1">
        <f t="shared" si="1"/>
        <v>0</v>
      </c>
      <c r="S34" s="91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54"/>
      <c r="AF34" s="131" t="str">
        <f t="shared" si="2"/>
        <v/>
      </c>
      <c r="AG34" s="1">
        <f t="shared" si="3"/>
        <v>0</v>
      </c>
      <c r="AH34" s="1">
        <f t="shared" si="4"/>
        <v>0</v>
      </c>
      <c r="AI34" s="91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54"/>
      <c r="AV34" s="131" t="str">
        <f t="shared" si="5"/>
        <v/>
      </c>
      <c r="AW34" s="2">
        <f t="shared" si="6"/>
        <v>0</v>
      </c>
      <c r="AX34" s="2">
        <f t="shared" si="7"/>
        <v>0</v>
      </c>
      <c r="AY34" s="91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54"/>
      <c r="BL34" s="2">
        <f t="shared" si="8"/>
        <v>0</v>
      </c>
      <c r="BM34" s="2">
        <f t="shared" si="9"/>
        <v>0</v>
      </c>
      <c r="BN34" s="91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54"/>
      <c r="CA34" s="2">
        <f t="shared" si="10"/>
        <v>0</v>
      </c>
      <c r="CB34" s="2">
        <f t="shared" si="11"/>
        <v>0</v>
      </c>
      <c r="CC34" s="91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54"/>
      <c r="CP34" s="2">
        <f t="shared" si="12"/>
        <v>0</v>
      </c>
      <c r="CQ34" s="2">
        <f t="shared" si="13"/>
        <v>0</v>
      </c>
      <c r="CR34" s="91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54"/>
      <c r="DE34" s="2">
        <f t="shared" si="14"/>
        <v>0</v>
      </c>
      <c r="DF34" s="2">
        <f t="shared" si="15"/>
        <v>0</v>
      </c>
      <c r="DG34" s="91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54"/>
      <c r="DT34" s="2">
        <f t="shared" si="16"/>
        <v>0</v>
      </c>
      <c r="DU34" s="2">
        <f t="shared" si="17"/>
        <v>0</v>
      </c>
      <c r="DV34" s="91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54"/>
      <c r="EI34" s="2">
        <f t="shared" si="18"/>
        <v>0</v>
      </c>
      <c r="EJ34" s="2">
        <f t="shared" si="19"/>
        <v>0</v>
      </c>
      <c r="EK34" s="91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54"/>
      <c r="EX34" s="2">
        <f t="shared" si="20"/>
        <v>0</v>
      </c>
      <c r="EY34" s="2">
        <f t="shared" si="21"/>
        <v>0</v>
      </c>
    </row>
    <row r="35" spans="2:155">
      <c r="B35" s="51"/>
      <c r="D35" s="91"/>
      <c r="E35" s="2"/>
      <c r="F35" s="2"/>
      <c r="G35" s="2"/>
      <c r="H35" s="2"/>
      <c r="I35" s="2"/>
      <c r="J35" s="2"/>
      <c r="K35" s="2"/>
      <c r="L35" s="2"/>
      <c r="M35" s="2"/>
      <c r="N35" s="2"/>
      <c r="O35" s="127"/>
      <c r="P35" s="54"/>
      <c r="Q35" s="1">
        <f t="shared" si="0"/>
        <v>0</v>
      </c>
      <c r="R35" s="1">
        <f t="shared" si="1"/>
        <v>0</v>
      </c>
      <c r="S35" s="91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54"/>
      <c r="AF35" s="131" t="str">
        <f t="shared" si="2"/>
        <v/>
      </c>
      <c r="AG35" s="1">
        <f t="shared" si="3"/>
        <v>0</v>
      </c>
      <c r="AH35" s="1">
        <f t="shared" si="4"/>
        <v>0</v>
      </c>
      <c r="AI35" s="91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54"/>
      <c r="AV35" s="131" t="str">
        <f t="shared" si="5"/>
        <v/>
      </c>
      <c r="AW35" s="2">
        <f t="shared" si="6"/>
        <v>0</v>
      </c>
      <c r="AX35" s="2">
        <f t="shared" si="7"/>
        <v>0</v>
      </c>
      <c r="AY35" s="91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54"/>
      <c r="BL35" s="2">
        <f t="shared" si="8"/>
        <v>0</v>
      </c>
      <c r="BM35" s="2">
        <f t="shared" si="9"/>
        <v>0</v>
      </c>
      <c r="BN35" s="91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54"/>
      <c r="CA35" s="2">
        <f t="shared" si="10"/>
        <v>0</v>
      </c>
      <c r="CB35" s="2">
        <f t="shared" si="11"/>
        <v>0</v>
      </c>
      <c r="CC35" s="91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54"/>
      <c r="CP35" s="2">
        <f t="shared" si="12"/>
        <v>0</v>
      </c>
      <c r="CQ35" s="2">
        <f t="shared" si="13"/>
        <v>0</v>
      </c>
      <c r="CR35" s="91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54"/>
      <c r="DE35" s="2">
        <f t="shared" si="14"/>
        <v>0</v>
      </c>
      <c r="DF35" s="2">
        <f t="shared" si="15"/>
        <v>0</v>
      </c>
      <c r="DG35" s="91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54"/>
      <c r="DT35" s="2">
        <f t="shared" si="16"/>
        <v>0</v>
      </c>
      <c r="DU35" s="2">
        <f t="shared" si="17"/>
        <v>0</v>
      </c>
      <c r="DV35" s="91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54"/>
      <c r="EI35" s="2">
        <f t="shared" si="18"/>
        <v>0</v>
      </c>
      <c r="EJ35" s="2">
        <f t="shared" si="19"/>
        <v>0</v>
      </c>
      <c r="EK35" s="91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54"/>
      <c r="EX35" s="2">
        <f t="shared" si="20"/>
        <v>0</v>
      </c>
      <c r="EY35" s="2">
        <f t="shared" si="21"/>
        <v>0</v>
      </c>
    </row>
    <row r="36" spans="2:155">
      <c r="B36" s="51"/>
      <c r="D36" s="91"/>
      <c r="E36" s="2"/>
      <c r="F36" s="2"/>
      <c r="G36" s="2"/>
      <c r="H36" s="2"/>
      <c r="I36" s="2"/>
      <c r="J36" s="2"/>
      <c r="K36" s="2"/>
      <c r="L36" s="2"/>
      <c r="M36" s="2"/>
      <c r="N36" s="2"/>
      <c r="O36" s="127"/>
      <c r="P36" s="54"/>
      <c r="Q36" s="1">
        <f t="shared" si="0"/>
        <v>0</v>
      </c>
      <c r="R36" s="1">
        <f t="shared" si="1"/>
        <v>0</v>
      </c>
      <c r="S36" s="91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54"/>
      <c r="AF36" s="131" t="str">
        <f t="shared" si="2"/>
        <v/>
      </c>
      <c r="AG36" s="1">
        <f t="shared" si="3"/>
        <v>0</v>
      </c>
      <c r="AH36" s="1">
        <f t="shared" si="4"/>
        <v>0</v>
      </c>
      <c r="AI36" s="91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54"/>
      <c r="AV36" s="131" t="str">
        <f t="shared" si="5"/>
        <v/>
      </c>
      <c r="AW36" s="2">
        <f t="shared" si="6"/>
        <v>0</v>
      </c>
      <c r="AX36" s="2">
        <f t="shared" si="7"/>
        <v>0</v>
      </c>
      <c r="AY36" s="91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54"/>
      <c r="BL36" s="2">
        <f t="shared" si="8"/>
        <v>0</v>
      </c>
      <c r="BM36" s="2">
        <f t="shared" si="9"/>
        <v>0</v>
      </c>
      <c r="BN36" s="91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54"/>
      <c r="CA36" s="2">
        <f t="shared" si="10"/>
        <v>0</v>
      </c>
      <c r="CB36" s="2">
        <f t="shared" si="11"/>
        <v>0</v>
      </c>
      <c r="CC36" s="91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54"/>
      <c r="CP36" s="2">
        <f t="shared" si="12"/>
        <v>0</v>
      </c>
      <c r="CQ36" s="2">
        <f t="shared" si="13"/>
        <v>0</v>
      </c>
      <c r="CR36" s="91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54"/>
      <c r="DE36" s="2">
        <f t="shared" si="14"/>
        <v>0</v>
      </c>
      <c r="DF36" s="2">
        <f t="shared" si="15"/>
        <v>0</v>
      </c>
      <c r="DG36" s="91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54"/>
      <c r="DT36" s="2">
        <f t="shared" si="16"/>
        <v>0</v>
      </c>
      <c r="DU36" s="2">
        <f t="shared" si="17"/>
        <v>0</v>
      </c>
      <c r="DV36" s="91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54"/>
      <c r="EI36" s="2">
        <f t="shared" si="18"/>
        <v>0</v>
      </c>
      <c r="EJ36" s="2">
        <f t="shared" si="19"/>
        <v>0</v>
      </c>
      <c r="EK36" s="91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54"/>
      <c r="EX36" s="2">
        <f t="shared" si="20"/>
        <v>0</v>
      </c>
      <c r="EY36" s="2">
        <f t="shared" si="21"/>
        <v>0</v>
      </c>
    </row>
    <row r="37" spans="2:155">
      <c r="B37" s="51"/>
      <c r="D37" s="91"/>
      <c r="E37" s="2"/>
      <c r="F37" s="2"/>
      <c r="G37" s="2"/>
      <c r="H37" s="2"/>
      <c r="I37" s="2"/>
      <c r="J37" s="2"/>
      <c r="K37" s="2"/>
      <c r="L37" s="2"/>
      <c r="M37" s="2"/>
      <c r="N37" s="2"/>
      <c r="O37" s="127"/>
      <c r="P37" s="54"/>
      <c r="Q37" s="1">
        <f t="shared" si="0"/>
        <v>0</v>
      </c>
      <c r="R37" s="1">
        <f t="shared" si="1"/>
        <v>0</v>
      </c>
      <c r="S37" s="91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54"/>
      <c r="AF37" s="131" t="str">
        <f t="shared" si="2"/>
        <v/>
      </c>
      <c r="AG37" s="1">
        <f t="shared" si="3"/>
        <v>0</v>
      </c>
      <c r="AH37" s="1">
        <f t="shared" si="4"/>
        <v>0</v>
      </c>
      <c r="AI37" s="91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54"/>
      <c r="AV37" s="131" t="str">
        <f t="shared" si="5"/>
        <v/>
      </c>
      <c r="AW37" s="2">
        <f t="shared" si="6"/>
        <v>0</v>
      </c>
      <c r="AX37" s="2">
        <f t="shared" si="7"/>
        <v>0</v>
      </c>
      <c r="AY37" s="91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54"/>
      <c r="BL37" s="2">
        <f t="shared" si="8"/>
        <v>0</v>
      </c>
      <c r="BM37" s="2">
        <f t="shared" si="9"/>
        <v>0</v>
      </c>
      <c r="BN37" s="91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54"/>
      <c r="CA37" s="2">
        <f t="shared" si="10"/>
        <v>0</v>
      </c>
      <c r="CB37" s="2">
        <f t="shared" si="11"/>
        <v>0</v>
      </c>
      <c r="CC37" s="91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54"/>
      <c r="CP37" s="2">
        <f t="shared" si="12"/>
        <v>0</v>
      </c>
      <c r="CQ37" s="2">
        <f t="shared" si="13"/>
        <v>0</v>
      </c>
      <c r="CR37" s="91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54"/>
      <c r="DE37" s="2">
        <f t="shared" si="14"/>
        <v>0</v>
      </c>
      <c r="DF37" s="2">
        <f t="shared" si="15"/>
        <v>0</v>
      </c>
      <c r="DG37" s="91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54"/>
      <c r="DT37" s="2">
        <f t="shared" si="16"/>
        <v>0</v>
      </c>
      <c r="DU37" s="2">
        <f t="shared" si="17"/>
        <v>0</v>
      </c>
      <c r="DV37" s="91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54"/>
      <c r="EI37" s="2">
        <f t="shared" si="18"/>
        <v>0</v>
      </c>
      <c r="EJ37" s="2">
        <f t="shared" si="19"/>
        <v>0</v>
      </c>
      <c r="EK37" s="91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54"/>
      <c r="EX37" s="2">
        <f t="shared" si="20"/>
        <v>0</v>
      </c>
      <c r="EY37" s="2">
        <f t="shared" si="21"/>
        <v>0</v>
      </c>
    </row>
    <row r="38" spans="2:155">
      <c r="B38" s="51"/>
      <c r="D38" s="91"/>
      <c r="E38" s="2"/>
      <c r="F38" s="2"/>
      <c r="G38" s="2"/>
      <c r="H38" s="2"/>
      <c r="I38" s="2"/>
      <c r="J38" s="2"/>
      <c r="K38" s="2"/>
      <c r="L38" s="2"/>
      <c r="M38" s="2"/>
      <c r="N38" s="2"/>
      <c r="O38" s="127"/>
      <c r="P38" s="54"/>
      <c r="Q38" s="1">
        <f t="shared" si="0"/>
        <v>0</v>
      </c>
      <c r="R38" s="1">
        <f t="shared" si="1"/>
        <v>0</v>
      </c>
      <c r="S38" s="91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54"/>
      <c r="AF38" s="131" t="str">
        <f t="shared" si="2"/>
        <v/>
      </c>
      <c r="AG38" s="1">
        <f t="shared" si="3"/>
        <v>0</v>
      </c>
      <c r="AH38" s="1">
        <f t="shared" si="4"/>
        <v>0</v>
      </c>
      <c r="AI38" s="91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54"/>
      <c r="AV38" s="131" t="str">
        <f t="shared" si="5"/>
        <v/>
      </c>
      <c r="AW38" s="2">
        <f t="shared" si="6"/>
        <v>0</v>
      </c>
      <c r="AX38" s="2">
        <f t="shared" si="7"/>
        <v>0</v>
      </c>
      <c r="AY38" s="91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54"/>
      <c r="BL38" s="2">
        <f t="shared" si="8"/>
        <v>0</v>
      </c>
      <c r="BM38" s="2">
        <f t="shared" si="9"/>
        <v>0</v>
      </c>
      <c r="BN38" s="91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54"/>
      <c r="CA38" s="2">
        <f t="shared" si="10"/>
        <v>0</v>
      </c>
      <c r="CB38" s="2">
        <f t="shared" si="11"/>
        <v>0</v>
      </c>
      <c r="CC38" s="91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54"/>
      <c r="CP38" s="2">
        <f t="shared" si="12"/>
        <v>0</v>
      </c>
      <c r="CQ38" s="2">
        <f t="shared" si="13"/>
        <v>0</v>
      </c>
      <c r="CR38" s="91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54"/>
      <c r="DE38" s="2">
        <f t="shared" si="14"/>
        <v>0</v>
      </c>
      <c r="DF38" s="2">
        <f t="shared" si="15"/>
        <v>0</v>
      </c>
      <c r="DG38" s="91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54"/>
      <c r="DT38" s="2">
        <f t="shared" si="16"/>
        <v>0</v>
      </c>
      <c r="DU38" s="2">
        <f t="shared" si="17"/>
        <v>0</v>
      </c>
      <c r="DV38" s="91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54"/>
      <c r="EI38" s="2">
        <f t="shared" si="18"/>
        <v>0</v>
      </c>
      <c r="EJ38" s="2">
        <f t="shared" si="19"/>
        <v>0</v>
      </c>
      <c r="EK38" s="91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54"/>
      <c r="EX38" s="2">
        <f t="shared" si="20"/>
        <v>0</v>
      </c>
      <c r="EY38" s="2">
        <f t="shared" si="21"/>
        <v>0</v>
      </c>
    </row>
    <row r="39" spans="2:155">
      <c r="B39" s="51"/>
      <c r="D39" s="91"/>
      <c r="E39" s="2"/>
      <c r="F39" s="2"/>
      <c r="G39" s="2"/>
      <c r="H39" s="2"/>
      <c r="I39" s="2"/>
      <c r="J39" s="2"/>
      <c r="K39" s="2"/>
      <c r="L39" s="2"/>
      <c r="M39" s="2"/>
      <c r="N39" s="2"/>
      <c r="O39" s="127"/>
      <c r="P39" s="54"/>
      <c r="Q39" s="1">
        <f t="shared" si="0"/>
        <v>0</v>
      </c>
      <c r="R39" s="1">
        <f t="shared" si="1"/>
        <v>0</v>
      </c>
      <c r="S39" s="91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54"/>
      <c r="AF39" s="131" t="str">
        <f t="shared" si="2"/>
        <v/>
      </c>
      <c r="AG39" s="1">
        <f t="shared" si="3"/>
        <v>0</v>
      </c>
      <c r="AH39" s="1">
        <f t="shared" si="4"/>
        <v>0</v>
      </c>
      <c r="AI39" s="91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54"/>
      <c r="AV39" s="131" t="str">
        <f t="shared" si="5"/>
        <v/>
      </c>
      <c r="AW39" s="2">
        <f t="shared" si="6"/>
        <v>0</v>
      </c>
      <c r="AX39" s="2">
        <f t="shared" si="7"/>
        <v>0</v>
      </c>
      <c r="AY39" s="91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54"/>
      <c r="BL39" s="2">
        <f t="shared" si="8"/>
        <v>0</v>
      </c>
      <c r="BM39" s="2">
        <f t="shared" si="9"/>
        <v>0</v>
      </c>
      <c r="BN39" s="91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54"/>
      <c r="CA39" s="2">
        <f t="shared" si="10"/>
        <v>0</v>
      </c>
      <c r="CB39" s="2">
        <f t="shared" si="11"/>
        <v>0</v>
      </c>
      <c r="CC39" s="91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54"/>
      <c r="CP39" s="2">
        <f t="shared" si="12"/>
        <v>0</v>
      </c>
      <c r="CQ39" s="2">
        <f t="shared" si="13"/>
        <v>0</v>
      </c>
      <c r="CR39" s="91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54"/>
      <c r="DE39" s="2">
        <f t="shared" si="14"/>
        <v>0</v>
      </c>
      <c r="DF39" s="2">
        <f t="shared" si="15"/>
        <v>0</v>
      </c>
      <c r="DG39" s="91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54"/>
      <c r="DT39" s="2">
        <f t="shared" si="16"/>
        <v>0</v>
      </c>
      <c r="DU39" s="2">
        <f t="shared" si="17"/>
        <v>0</v>
      </c>
      <c r="DV39" s="91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54"/>
      <c r="EI39" s="2">
        <f t="shared" si="18"/>
        <v>0</v>
      </c>
      <c r="EJ39" s="2">
        <f t="shared" si="19"/>
        <v>0</v>
      </c>
      <c r="EK39" s="91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54"/>
      <c r="EX39" s="2">
        <f t="shared" si="20"/>
        <v>0</v>
      </c>
      <c r="EY39" s="2">
        <f t="shared" si="21"/>
        <v>0</v>
      </c>
    </row>
    <row r="40" spans="2:155">
      <c r="B40" s="51"/>
      <c r="D40" s="91"/>
      <c r="E40" s="2"/>
      <c r="F40" s="2"/>
      <c r="G40" s="2"/>
      <c r="H40" s="2"/>
      <c r="I40" s="2"/>
      <c r="J40" s="2"/>
      <c r="K40" s="2"/>
      <c r="L40" s="2"/>
      <c r="M40" s="2"/>
      <c r="N40" s="2"/>
      <c r="O40" s="127"/>
      <c r="P40" s="54"/>
      <c r="Q40" s="1">
        <f t="shared" si="0"/>
        <v>0</v>
      </c>
      <c r="R40" s="1">
        <f t="shared" si="1"/>
        <v>0</v>
      </c>
      <c r="S40" s="91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54"/>
      <c r="AF40" s="131" t="str">
        <f t="shared" si="2"/>
        <v/>
      </c>
      <c r="AG40" s="1">
        <f t="shared" si="3"/>
        <v>0</v>
      </c>
      <c r="AH40" s="1">
        <f t="shared" si="4"/>
        <v>0</v>
      </c>
      <c r="AI40" s="91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54"/>
      <c r="AV40" s="131" t="str">
        <f t="shared" si="5"/>
        <v/>
      </c>
      <c r="AW40" s="2">
        <f t="shared" si="6"/>
        <v>0</v>
      </c>
      <c r="AX40" s="2">
        <f t="shared" si="7"/>
        <v>0</v>
      </c>
      <c r="AY40" s="91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54"/>
      <c r="BL40" s="2">
        <f t="shared" si="8"/>
        <v>0</v>
      </c>
      <c r="BM40" s="2">
        <f t="shared" si="9"/>
        <v>0</v>
      </c>
      <c r="BN40" s="91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54"/>
      <c r="CA40" s="2">
        <f t="shared" si="10"/>
        <v>0</v>
      </c>
      <c r="CB40" s="2">
        <f t="shared" si="11"/>
        <v>0</v>
      </c>
      <c r="CC40" s="91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54"/>
      <c r="CP40" s="2">
        <f t="shared" si="12"/>
        <v>0</v>
      </c>
      <c r="CQ40" s="2">
        <f t="shared" si="13"/>
        <v>0</v>
      </c>
      <c r="CR40" s="91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54"/>
      <c r="DE40" s="2">
        <f t="shared" si="14"/>
        <v>0</v>
      </c>
      <c r="DF40" s="2">
        <f t="shared" si="15"/>
        <v>0</v>
      </c>
      <c r="DG40" s="91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54"/>
      <c r="DT40" s="2">
        <f t="shared" si="16"/>
        <v>0</v>
      </c>
      <c r="DU40" s="2">
        <f t="shared" si="17"/>
        <v>0</v>
      </c>
      <c r="DV40" s="91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54"/>
      <c r="EI40" s="2">
        <f t="shared" si="18"/>
        <v>0</v>
      </c>
      <c r="EJ40" s="2">
        <f t="shared" si="19"/>
        <v>0</v>
      </c>
      <c r="EK40" s="91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54"/>
      <c r="EX40" s="2">
        <f t="shared" si="20"/>
        <v>0</v>
      </c>
      <c r="EY40" s="2">
        <f t="shared" si="21"/>
        <v>0</v>
      </c>
    </row>
    <row r="41" spans="2:155">
      <c r="B41" s="51"/>
      <c r="D41" s="91"/>
      <c r="E41" s="2"/>
      <c r="F41" s="2"/>
      <c r="G41" s="2"/>
      <c r="H41" s="2"/>
      <c r="I41" s="2"/>
      <c r="J41" s="2"/>
      <c r="K41" s="2"/>
      <c r="L41" s="2"/>
      <c r="M41" s="2"/>
      <c r="N41" s="2"/>
      <c r="O41" s="127"/>
      <c r="P41" s="54"/>
      <c r="Q41" s="1">
        <f t="shared" si="0"/>
        <v>0</v>
      </c>
      <c r="R41" s="1">
        <f t="shared" si="1"/>
        <v>0</v>
      </c>
      <c r="S41" s="91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54"/>
      <c r="AF41" s="131" t="str">
        <f t="shared" si="2"/>
        <v/>
      </c>
      <c r="AG41" s="1">
        <f t="shared" si="3"/>
        <v>0</v>
      </c>
      <c r="AH41" s="1">
        <f t="shared" si="4"/>
        <v>0</v>
      </c>
      <c r="AI41" s="91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54"/>
      <c r="AV41" s="131" t="str">
        <f t="shared" si="5"/>
        <v/>
      </c>
      <c r="AW41" s="2">
        <f t="shared" si="6"/>
        <v>0</v>
      </c>
      <c r="AX41" s="2">
        <f t="shared" si="7"/>
        <v>0</v>
      </c>
      <c r="AY41" s="91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54"/>
      <c r="BL41" s="2">
        <f t="shared" si="8"/>
        <v>0</v>
      </c>
      <c r="BM41" s="2">
        <f t="shared" si="9"/>
        <v>0</v>
      </c>
      <c r="BN41" s="91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54"/>
      <c r="CA41" s="2">
        <f t="shared" si="10"/>
        <v>0</v>
      </c>
      <c r="CB41" s="2">
        <f t="shared" si="11"/>
        <v>0</v>
      </c>
      <c r="CC41" s="91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54"/>
      <c r="CP41" s="2">
        <f t="shared" si="12"/>
        <v>0</v>
      </c>
      <c r="CQ41" s="2">
        <f t="shared" si="13"/>
        <v>0</v>
      </c>
      <c r="CR41" s="91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54"/>
      <c r="DE41" s="2">
        <f t="shared" si="14"/>
        <v>0</v>
      </c>
      <c r="DF41" s="2">
        <f t="shared" si="15"/>
        <v>0</v>
      </c>
      <c r="DG41" s="91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54"/>
      <c r="DT41" s="2">
        <f t="shared" si="16"/>
        <v>0</v>
      </c>
      <c r="DU41" s="2">
        <f t="shared" si="17"/>
        <v>0</v>
      </c>
      <c r="DV41" s="91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54"/>
      <c r="EI41" s="2">
        <f t="shared" si="18"/>
        <v>0</v>
      </c>
      <c r="EJ41" s="2">
        <f t="shared" si="19"/>
        <v>0</v>
      </c>
      <c r="EK41" s="91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54"/>
      <c r="EX41" s="2">
        <f t="shared" si="20"/>
        <v>0</v>
      </c>
      <c r="EY41" s="2">
        <f t="shared" si="21"/>
        <v>0</v>
      </c>
    </row>
    <row r="42" spans="2:155">
      <c r="B42" s="51"/>
      <c r="D42" s="91"/>
      <c r="E42" s="2"/>
      <c r="F42" s="2"/>
      <c r="G42" s="2"/>
      <c r="H42" s="2"/>
      <c r="I42" s="2"/>
      <c r="J42" s="2"/>
      <c r="K42" s="2"/>
      <c r="L42" s="2"/>
      <c r="M42" s="2"/>
      <c r="N42" s="2"/>
      <c r="O42" s="127"/>
      <c r="P42" s="54"/>
      <c r="Q42" s="1">
        <f t="shared" si="0"/>
        <v>0</v>
      </c>
      <c r="R42" s="1">
        <f t="shared" si="1"/>
        <v>0</v>
      </c>
      <c r="S42" s="91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54"/>
      <c r="AF42" s="131" t="str">
        <f t="shared" si="2"/>
        <v/>
      </c>
      <c r="AG42" s="1">
        <f t="shared" si="3"/>
        <v>0</v>
      </c>
      <c r="AH42" s="1">
        <f t="shared" si="4"/>
        <v>0</v>
      </c>
      <c r="AI42" s="91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54"/>
      <c r="AV42" s="131" t="str">
        <f t="shared" si="5"/>
        <v/>
      </c>
      <c r="AW42" s="2">
        <f t="shared" si="6"/>
        <v>0</v>
      </c>
      <c r="AX42" s="2">
        <f t="shared" si="7"/>
        <v>0</v>
      </c>
      <c r="AY42" s="91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54"/>
      <c r="BL42" s="2">
        <f t="shared" si="8"/>
        <v>0</v>
      </c>
      <c r="BM42" s="2">
        <f t="shared" si="9"/>
        <v>0</v>
      </c>
      <c r="BN42" s="91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54"/>
      <c r="CA42" s="2">
        <f t="shared" si="10"/>
        <v>0</v>
      </c>
      <c r="CB42" s="2">
        <f t="shared" si="11"/>
        <v>0</v>
      </c>
      <c r="CC42" s="91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54"/>
      <c r="CP42" s="2">
        <f t="shared" si="12"/>
        <v>0</v>
      </c>
      <c r="CQ42" s="2">
        <f t="shared" si="13"/>
        <v>0</v>
      </c>
      <c r="CR42" s="91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54"/>
      <c r="DE42" s="2">
        <f t="shared" si="14"/>
        <v>0</v>
      </c>
      <c r="DF42" s="2">
        <f t="shared" si="15"/>
        <v>0</v>
      </c>
      <c r="DG42" s="91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54"/>
      <c r="DT42" s="2">
        <f t="shared" si="16"/>
        <v>0</v>
      </c>
      <c r="DU42" s="2">
        <f t="shared" si="17"/>
        <v>0</v>
      </c>
      <c r="DV42" s="91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54"/>
      <c r="EI42" s="2">
        <f t="shared" si="18"/>
        <v>0</v>
      </c>
      <c r="EJ42" s="2">
        <f t="shared" si="19"/>
        <v>0</v>
      </c>
      <c r="EK42" s="91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54"/>
      <c r="EX42" s="2">
        <f t="shared" si="20"/>
        <v>0</v>
      </c>
      <c r="EY42" s="2">
        <f t="shared" si="21"/>
        <v>0</v>
      </c>
    </row>
    <row r="43" spans="2:155">
      <c r="B43" s="51"/>
      <c r="D43" s="91"/>
      <c r="E43" s="2"/>
      <c r="F43" s="2"/>
      <c r="G43" s="2"/>
      <c r="H43" s="2"/>
      <c r="I43" s="2"/>
      <c r="J43" s="2"/>
      <c r="K43" s="2"/>
      <c r="L43" s="2"/>
      <c r="M43" s="2"/>
      <c r="N43" s="2"/>
      <c r="O43" s="127"/>
      <c r="P43" s="54"/>
      <c r="Q43" s="1">
        <f t="shared" si="0"/>
        <v>0</v>
      </c>
      <c r="R43" s="1">
        <f t="shared" si="1"/>
        <v>0</v>
      </c>
      <c r="S43" s="91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54"/>
      <c r="AF43" s="131" t="str">
        <f t="shared" si="2"/>
        <v/>
      </c>
      <c r="AG43" s="1">
        <f t="shared" si="3"/>
        <v>0</v>
      </c>
      <c r="AH43" s="1">
        <f t="shared" si="4"/>
        <v>0</v>
      </c>
      <c r="AI43" s="91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54"/>
      <c r="AV43" s="131" t="str">
        <f t="shared" si="5"/>
        <v/>
      </c>
      <c r="AW43" s="2">
        <f t="shared" si="6"/>
        <v>0</v>
      </c>
      <c r="AX43" s="2">
        <f t="shared" si="7"/>
        <v>0</v>
      </c>
      <c r="AY43" s="9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54"/>
      <c r="BL43" s="2">
        <f t="shared" si="8"/>
        <v>0</v>
      </c>
      <c r="BM43" s="2">
        <f t="shared" si="9"/>
        <v>0</v>
      </c>
      <c r="BN43" s="91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54"/>
      <c r="CA43" s="2">
        <f t="shared" si="10"/>
        <v>0</v>
      </c>
      <c r="CB43" s="2">
        <f t="shared" si="11"/>
        <v>0</v>
      </c>
      <c r="CC43" s="91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54"/>
      <c r="CP43" s="2">
        <f t="shared" si="12"/>
        <v>0</v>
      </c>
      <c r="CQ43" s="2">
        <f t="shared" si="13"/>
        <v>0</v>
      </c>
      <c r="CR43" s="91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54"/>
      <c r="DE43" s="2">
        <f t="shared" si="14"/>
        <v>0</v>
      </c>
      <c r="DF43" s="2">
        <f t="shared" si="15"/>
        <v>0</v>
      </c>
      <c r="DG43" s="91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54"/>
      <c r="DT43" s="2">
        <f t="shared" si="16"/>
        <v>0</v>
      </c>
      <c r="DU43" s="2">
        <f t="shared" si="17"/>
        <v>0</v>
      </c>
      <c r="DV43" s="91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54"/>
      <c r="EI43" s="2">
        <f t="shared" si="18"/>
        <v>0</v>
      </c>
      <c r="EJ43" s="2">
        <f t="shared" si="19"/>
        <v>0</v>
      </c>
      <c r="EK43" s="91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54"/>
      <c r="EX43" s="2">
        <f t="shared" si="20"/>
        <v>0</v>
      </c>
      <c r="EY43" s="2">
        <f t="shared" si="21"/>
        <v>0</v>
      </c>
    </row>
    <row r="44" spans="2:155">
      <c r="B44" s="51"/>
      <c r="D44" s="91"/>
      <c r="E44" s="2"/>
      <c r="F44" s="2"/>
      <c r="G44" s="2"/>
      <c r="H44" s="2"/>
      <c r="I44" s="2"/>
      <c r="J44" s="2"/>
      <c r="K44" s="2"/>
      <c r="L44" s="2"/>
      <c r="M44" s="2"/>
      <c r="N44" s="2"/>
      <c r="O44" s="127"/>
      <c r="P44" s="54"/>
      <c r="Q44" s="1">
        <f t="shared" si="0"/>
        <v>0</v>
      </c>
      <c r="R44" s="1">
        <f t="shared" si="1"/>
        <v>0</v>
      </c>
      <c r="S44" s="91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54"/>
      <c r="AF44" s="131" t="str">
        <f t="shared" si="2"/>
        <v/>
      </c>
      <c r="AG44" s="1">
        <f t="shared" si="3"/>
        <v>0</v>
      </c>
      <c r="AH44" s="1">
        <f t="shared" si="4"/>
        <v>0</v>
      </c>
      <c r="AI44" s="91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54"/>
      <c r="AV44" s="131" t="str">
        <f t="shared" si="5"/>
        <v/>
      </c>
      <c r="AW44" s="2">
        <f t="shared" si="6"/>
        <v>0</v>
      </c>
      <c r="AX44" s="2">
        <f t="shared" si="7"/>
        <v>0</v>
      </c>
      <c r="AY44" s="9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54"/>
      <c r="BL44" s="2">
        <f t="shared" si="8"/>
        <v>0</v>
      </c>
      <c r="BM44" s="2">
        <f t="shared" si="9"/>
        <v>0</v>
      </c>
      <c r="BN44" s="91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54"/>
      <c r="CA44" s="2">
        <f t="shared" si="10"/>
        <v>0</v>
      </c>
      <c r="CB44" s="2">
        <f t="shared" si="11"/>
        <v>0</v>
      </c>
      <c r="CC44" s="91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54"/>
      <c r="CP44" s="2">
        <f t="shared" si="12"/>
        <v>0</v>
      </c>
      <c r="CQ44" s="2">
        <f t="shared" si="13"/>
        <v>0</v>
      </c>
      <c r="CR44" s="91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54"/>
      <c r="DE44" s="2">
        <f t="shared" si="14"/>
        <v>0</v>
      </c>
      <c r="DF44" s="2">
        <f t="shared" si="15"/>
        <v>0</v>
      </c>
      <c r="DG44" s="91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54"/>
      <c r="DT44" s="2">
        <f t="shared" si="16"/>
        <v>0</v>
      </c>
      <c r="DU44" s="2">
        <f t="shared" si="17"/>
        <v>0</v>
      </c>
      <c r="DV44" s="91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54"/>
      <c r="EI44" s="2">
        <f t="shared" si="18"/>
        <v>0</v>
      </c>
      <c r="EJ44" s="2">
        <f t="shared" si="19"/>
        <v>0</v>
      </c>
      <c r="EK44" s="91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54"/>
      <c r="EX44" s="2">
        <f t="shared" si="20"/>
        <v>0</v>
      </c>
      <c r="EY44" s="2">
        <f t="shared" si="21"/>
        <v>0</v>
      </c>
    </row>
    <row r="45" spans="2:155">
      <c r="B45" s="51"/>
      <c r="D45" s="91"/>
      <c r="E45" s="2"/>
      <c r="F45" s="2"/>
      <c r="G45" s="2"/>
      <c r="H45" s="2"/>
      <c r="I45" s="2"/>
      <c r="J45" s="2"/>
      <c r="K45" s="2"/>
      <c r="L45" s="2"/>
      <c r="M45" s="2"/>
      <c r="N45" s="2"/>
      <c r="O45" s="127"/>
      <c r="P45" s="54"/>
      <c r="Q45" s="1">
        <f t="shared" si="0"/>
        <v>0</v>
      </c>
      <c r="R45" s="1">
        <f t="shared" si="1"/>
        <v>0</v>
      </c>
      <c r="S45" s="91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54"/>
      <c r="AF45" s="131" t="str">
        <f t="shared" si="2"/>
        <v/>
      </c>
      <c r="AG45" s="1">
        <f t="shared" si="3"/>
        <v>0</v>
      </c>
      <c r="AH45" s="1">
        <f t="shared" si="4"/>
        <v>0</v>
      </c>
      <c r="AI45" s="91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54"/>
      <c r="AV45" s="131" t="str">
        <f t="shared" si="5"/>
        <v/>
      </c>
      <c r="AW45" s="2">
        <f t="shared" si="6"/>
        <v>0</v>
      </c>
      <c r="AX45" s="2">
        <f t="shared" si="7"/>
        <v>0</v>
      </c>
      <c r="AY45" s="91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54"/>
      <c r="BL45" s="2">
        <f t="shared" si="8"/>
        <v>0</v>
      </c>
      <c r="BM45" s="2">
        <f t="shared" si="9"/>
        <v>0</v>
      </c>
      <c r="BN45" s="91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54"/>
      <c r="CA45" s="2">
        <f t="shared" si="10"/>
        <v>0</v>
      </c>
      <c r="CB45" s="2">
        <f t="shared" si="11"/>
        <v>0</v>
      </c>
      <c r="CC45" s="91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54"/>
      <c r="CP45" s="2">
        <f t="shared" si="12"/>
        <v>0</v>
      </c>
      <c r="CQ45" s="2">
        <f t="shared" si="13"/>
        <v>0</v>
      </c>
      <c r="CR45" s="91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54"/>
      <c r="DE45" s="2">
        <f t="shared" si="14"/>
        <v>0</v>
      </c>
      <c r="DF45" s="2">
        <f t="shared" si="15"/>
        <v>0</v>
      </c>
      <c r="DG45" s="91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54"/>
      <c r="DT45" s="2">
        <f t="shared" si="16"/>
        <v>0</v>
      </c>
      <c r="DU45" s="2">
        <f t="shared" si="17"/>
        <v>0</v>
      </c>
      <c r="DV45" s="91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54"/>
      <c r="EI45" s="2">
        <f t="shared" si="18"/>
        <v>0</v>
      </c>
      <c r="EJ45" s="2">
        <f t="shared" si="19"/>
        <v>0</v>
      </c>
      <c r="EK45" s="91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54"/>
      <c r="EX45" s="2">
        <f t="shared" si="20"/>
        <v>0</v>
      </c>
      <c r="EY45" s="2">
        <f t="shared" si="21"/>
        <v>0</v>
      </c>
    </row>
    <row r="46" spans="2:155">
      <c r="B46" s="51"/>
      <c r="D46" s="91"/>
      <c r="E46" s="2"/>
      <c r="F46" s="2"/>
      <c r="G46" s="2"/>
      <c r="H46" s="2"/>
      <c r="I46" s="2"/>
      <c r="J46" s="2"/>
      <c r="K46" s="2"/>
      <c r="L46" s="2"/>
      <c r="M46" s="2"/>
      <c r="N46" s="2"/>
      <c r="O46" s="127"/>
      <c r="P46" s="54"/>
      <c r="Q46" s="1">
        <f t="shared" si="0"/>
        <v>0</v>
      </c>
      <c r="R46" s="1">
        <f t="shared" si="1"/>
        <v>0</v>
      </c>
      <c r="S46" s="91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54"/>
      <c r="AF46" s="131" t="str">
        <f t="shared" si="2"/>
        <v/>
      </c>
      <c r="AG46" s="1">
        <f t="shared" si="3"/>
        <v>0</v>
      </c>
      <c r="AH46" s="1">
        <f t="shared" si="4"/>
        <v>0</v>
      </c>
      <c r="AI46" s="91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54"/>
      <c r="AV46" s="131" t="str">
        <f t="shared" si="5"/>
        <v/>
      </c>
      <c r="AW46" s="2">
        <f t="shared" si="6"/>
        <v>0</v>
      </c>
      <c r="AX46" s="2">
        <f t="shared" si="7"/>
        <v>0</v>
      </c>
      <c r="AY46" s="91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54"/>
      <c r="BL46" s="2">
        <f t="shared" si="8"/>
        <v>0</v>
      </c>
      <c r="BM46" s="2">
        <f t="shared" si="9"/>
        <v>0</v>
      </c>
      <c r="BN46" s="91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54"/>
      <c r="CA46" s="2">
        <f t="shared" si="10"/>
        <v>0</v>
      </c>
      <c r="CB46" s="2">
        <f t="shared" si="11"/>
        <v>0</v>
      </c>
      <c r="CC46" s="91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54"/>
      <c r="CP46" s="2">
        <f t="shared" si="12"/>
        <v>0</v>
      </c>
      <c r="CQ46" s="2">
        <f t="shared" si="13"/>
        <v>0</v>
      </c>
      <c r="CR46" s="91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54"/>
      <c r="DE46" s="2">
        <f t="shared" si="14"/>
        <v>0</v>
      </c>
      <c r="DF46" s="2">
        <f t="shared" si="15"/>
        <v>0</v>
      </c>
      <c r="DG46" s="91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54"/>
      <c r="DT46" s="2">
        <f t="shared" si="16"/>
        <v>0</v>
      </c>
      <c r="DU46" s="2">
        <f t="shared" si="17"/>
        <v>0</v>
      </c>
      <c r="DV46" s="91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54"/>
      <c r="EI46" s="2">
        <f t="shared" si="18"/>
        <v>0</v>
      </c>
      <c r="EJ46" s="2">
        <f t="shared" si="19"/>
        <v>0</v>
      </c>
      <c r="EK46" s="91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54"/>
      <c r="EX46" s="2">
        <f t="shared" si="20"/>
        <v>0</v>
      </c>
      <c r="EY46" s="2">
        <f t="shared" si="21"/>
        <v>0</v>
      </c>
    </row>
    <row r="47" spans="2:155">
      <c r="B47" s="51"/>
      <c r="D47" s="91"/>
      <c r="E47" s="2"/>
      <c r="F47" s="2"/>
      <c r="G47" s="2"/>
      <c r="H47" s="2"/>
      <c r="I47" s="2"/>
      <c r="J47" s="2"/>
      <c r="K47" s="2"/>
      <c r="L47" s="2"/>
      <c r="M47" s="2"/>
      <c r="N47" s="2"/>
      <c r="O47" s="127"/>
      <c r="P47" s="54"/>
      <c r="Q47" s="1">
        <f t="shared" si="0"/>
        <v>0</v>
      </c>
      <c r="R47" s="1">
        <f t="shared" si="1"/>
        <v>0</v>
      </c>
      <c r="S47" s="91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54"/>
      <c r="AF47" s="131" t="str">
        <f t="shared" si="2"/>
        <v/>
      </c>
      <c r="AG47" s="1">
        <f t="shared" si="3"/>
        <v>0</v>
      </c>
      <c r="AH47" s="1">
        <f t="shared" si="4"/>
        <v>0</v>
      </c>
      <c r="AI47" s="91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54"/>
      <c r="AV47" s="131" t="str">
        <f t="shared" si="5"/>
        <v/>
      </c>
      <c r="AW47" s="2">
        <f t="shared" si="6"/>
        <v>0</v>
      </c>
      <c r="AX47" s="2">
        <f t="shared" si="7"/>
        <v>0</v>
      </c>
      <c r="AY47" s="91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54"/>
      <c r="BL47" s="2">
        <f t="shared" si="8"/>
        <v>0</v>
      </c>
      <c r="BM47" s="2">
        <f t="shared" si="9"/>
        <v>0</v>
      </c>
      <c r="BN47" s="91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54"/>
      <c r="CA47" s="2">
        <f t="shared" si="10"/>
        <v>0</v>
      </c>
      <c r="CB47" s="2">
        <f t="shared" si="11"/>
        <v>0</v>
      </c>
      <c r="CC47" s="91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54"/>
      <c r="CP47" s="2">
        <f t="shared" si="12"/>
        <v>0</v>
      </c>
      <c r="CQ47" s="2">
        <f t="shared" si="13"/>
        <v>0</v>
      </c>
      <c r="CR47" s="91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54"/>
      <c r="DE47" s="2">
        <f t="shared" si="14"/>
        <v>0</v>
      </c>
      <c r="DF47" s="2">
        <f t="shared" si="15"/>
        <v>0</v>
      </c>
      <c r="DG47" s="91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54"/>
      <c r="DT47" s="2">
        <f t="shared" si="16"/>
        <v>0</v>
      </c>
      <c r="DU47" s="2">
        <f t="shared" si="17"/>
        <v>0</v>
      </c>
      <c r="DV47" s="91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54"/>
      <c r="EI47" s="2">
        <f t="shared" si="18"/>
        <v>0</v>
      </c>
      <c r="EJ47" s="2">
        <f t="shared" si="19"/>
        <v>0</v>
      </c>
      <c r="EK47" s="91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54"/>
      <c r="EX47" s="2">
        <f t="shared" si="20"/>
        <v>0</v>
      </c>
      <c r="EY47" s="2">
        <f t="shared" si="21"/>
        <v>0</v>
      </c>
    </row>
    <row r="48" spans="2:155">
      <c r="B48" s="51"/>
      <c r="D48" s="91"/>
      <c r="E48" s="2"/>
      <c r="F48" s="2"/>
      <c r="G48" s="2"/>
      <c r="H48" s="2"/>
      <c r="I48" s="2"/>
      <c r="J48" s="2"/>
      <c r="K48" s="2"/>
      <c r="L48" s="2"/>
      <c r="M48" s="2"/>
      <c r="N48" s="2"/>
      <c r="O48" s="127"/>
      <c r="P48" s="54"/>
      <c r="Q48" s="1">
        <f t="shared" si="0"/>
        <v>0</v>
      </c>
      <c r="R48" s="1">
        <f t="shared" si="1"/>
        <v>0</v>
      </c>
      <c r="S48" s="91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54"/>
      <c r="AF48" s="131" t="str">
        <f t="shared" si="2"/>
        <v/>
      </c>
      <c r="AG48" s="1">
        <f t="shared" si="3"/>
        <v>0</v>
      </c>
      <c r="AH48" s="1">
        <f t="shared" si="4"/>
        <v>0</v>
      </c>
      <c r="AI48" s="91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54"/>
      <c r="AV48" s="131" t="str">
        <f t="shared" si="5"/>
        <v/>
      </c>
      <c r="AW48" s="2">
        <f t="shared" si="6"/>
        <v>0</v>
      </c>
      <c r="AX48" s="2">
        <f t="shared" si="7"/>
        <v>0</v>
      </c>
      <c r="AY48" s="91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54"/>
      <c r="BL48" s="2">
        <f t="shared" si="8"/>
        <v>0</v>
      </c>
      <c r="BM48" s="2">
        <f t="shared" si="9"/>
        <v>0</v>
      </c>
      <c r="BN48" s="91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54"/>
      <c r="CA48" s="2">
        <f t="shared" si="10"/>
        <v>0</v>
      </c>
      <c r="CB48" s="2">
        <f t="shared" si="11"/>
        <v>0</v>
      </c>
      <c r="CC48" s="91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54"/>
      <c r="CP48" s="2">
        <f t="shared" si="12"/>
        <v>0</v>
      </c>
      <c r="CQ48" s="2">
        <f t="shared" si="13"/>
        <v>0</v>
      </c>
      <c r="CR48" s="91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54"/>
      <c r="DE48" s="2">
        <f t="shared" si="14"/>
        <v>0</v>
      </c>
      <c r="DF48" s="2">
        <f t="shared" si="15"/>
        <v>0</v>
      </c>
      <c r="DG48" s="91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54"/>
      <c r="DT48" s="2">
        <f t="shared" si="16"/>
        <v>0</v>
      </c>
      <c r="DU48" s="2">
        <f t="shared" si="17"/>
        <v>0</v>
      </c>
      <c r="DV48" s="91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54"/>
      <c r="EI48" s="2">
        <f t="shared" si="18"/>
        <v>0</v>
      </c>
      <c r="EJ48" s="2">
        <f t="shared" si="19"/>
        <v>0</v>
      </c>
      <c r="EK48" s="91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54"/>
      <c r="EX48" s="2">
        <f t="shared" si="20"/>
        <v>0</v>
      </c>
      <c r="EY48" s="2">
        <f t="shared" si="21"/>
        <v>0</v>
      </c>
    </row>
    <row r="49" spans="2:155">
      <c r="B49" s="51"/>
      <c r="D49" s="91"/>
      <c r="E49" s="2"/>
      <c r="F49" s="2"/>
      <c r="G49" s="2"/>
      <c r="H49" s="2"/>
      <c r="I49" s="2"/>
      <c r="J49" s="2"/>
      <c r="K49" s="2"/>
      <c r="L49" s="2"/>
      <c r="M49" s="2"/>
      <c r="N49" s="2"/>
      <c r="O49" s="127"/>
      <c r="P49" s="54"/>
      <c r="Q49" s="1">
        <f t="shared" si="0"/>
        <v>0</v>
      </c>
      <c r="R49" s="1">
        <f t="shared" si="1"/>
        <v>0</v>
      </c>
      <c r="S49" s="91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54"/>
      <c r="AF49" s="131" t="str">
        <f t="shared" si="2"/>
        <v/>
      </c>
      <c r="AG49" s="1">
        <f t="shared" si="3"/>
        <v>0</v>
      </c>
      <c r="AH49" s="1">
        <f t="shared" si="4"/>
        <v>0</v>
      </c>
      <c r="AI49" s="91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54"/>
      <c r="AV49" s="131" t="str">
        <f t="shared" si="5"/>
        <v/>
      </c>
      <c r="AW49" s="2">
        <f t="shared" si="6"/>
        <v>0</v>
      </c>
      <c r="AX49" s="2">
        <f t="shared" si="7"/>
        <v>0</v>
      </c>
      <c r="AY49" s="91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54"/>
      <c r="BL49" s="2">
        <f t="shared" si="8"/>
        <v>0</v>
      </c>
      <c r="BM49" s="2">
        <f t="shared" si="9"/>
        <v>0</v>
      </c>
      <c r="BN49" s="91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54"/>
      <c r="CA49" s="2">
        <f t="shared" si="10"/>
        <v>0</v>
      </c>
      <c r="CB49" s="2">
        <f t="shared" si="11"/>
        <v>0</v>
      </c>
      <c r="CC49" s="91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54"/>
      <c r="CP49" s="2">
        <f t="shared" si="12"/>
        <v>0</v>
      </c>
      <c r="CQ49" s="2">
        <f t="shared" si="13"/>
        <v>0</v>
      </c>
      <c r="CR49" s="91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54"/>
      <c r="DE49" s="2">
        <f t="shared" si="14"/>
        <v>0</v>
      </c>
      <c r="DF49" s="2">
        <f t="shared" si="15"/>
        <v>0</v>
      </c>
      <c r="DG49" s="91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54"/>
      <c r="DT49" s="2">
        <f t="shared" si="16"/>
        <v>0</v>
      </c>
      <c r="DU49" s="2">
        <f t="shared" si="17"/>
        <v>0</v>
      </c>
      <c r="DV49" s="91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54"/>
      <c r="EI49" s="2">
        <f t="shared" si="18"/>
        <v>0</v>
      </c>
      <c r="EJ49" s="2">
        <f t="shared" si="19"/>
        <v>0</v>
      </c>
      <c r="EK49" s="91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54"/>
      <c r="EX49" s="2">
        <f t="shared" si="20"/>
        <v>0</v>
      </c>
      <c r="EY49" s="2">
        <f t="shared" si="21"/>
        <v>0</v>
      </c>
    </row>
    <row r="50" spans="2:155">
      <c r="B50" s="51"/>
      <c r="D50" s="91"/>
      <c r="E50" s="2"/>
      <c r="F50" s="2"/>
      <c r="G50" s="2"/>
      <c r="H50" s="2"/>
      <c r="I50" s="2"/>
      <c r="J50" s="2"/>
      <c r="K50" s="2"/>
      <c r="L50" s="2"/>
      <c r="M50" s="2"/>
      <c r="N50" s="2"/>
      <c r="O50" s="127"/>
      <c r="P50" s="54"/>
      <c r="Q50" s="1">
        <f t="shared" si="0"/>
        <v>0</v>
      </c>
      <c r="R50" s="1">
        <f t="shared" si="1"/>
        <v>0</v>
      </c>
      <c r="S50" s="91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54"/>
      <c r="AF50" s="131" t="str">
        <f t="shared" si="2"/>
        <v/>
      </c>
      <c r="AG50" s="1">
        <f t="shared" si="3"/>
        <v>0</v>
      </c>
      <c r="AH50" s="1">
        <f t="shared" si="4"/>
        <v>0</v>
      </c>
      <c r="AI50" s="91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54"/>
      <c r="AV50" s="131" t="str">
        <f t="shared" si="5"/>
        <v/>
      </c>
      <c r="AW50" s="2">
        <f t="shared" si="6"/>
        <v>0</v>
      </c>
      <c r="AX50" s="2">
        <f t="shared" si="7"/>
        <v>0</v>
      </c>
      <c r="AY50" s="91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54"/>
      <c r="BL50" s="2">
        <f t="shared" si="8"/>
        <v>0</v>
      </c>
      <c r="BM50" s="2">
        <f t="shared" si="9"/>
        <v>0</v>
      </c>
      <c r="BN50" s="91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54"/>
      <c r="CA50" s="2">
        <f t="shared" si="10"/>
        <v>0</v>
      </c>
      <c r="CB50" s="2">
        <f t="shared" si="11"/>
        <v>0</v>
      </c>
      <c r="CC50" s="91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54"/>
      <c r="CP50" s="2">
        <f t="shared" si="12"/>
        <v>0</v>
      </c>
      <c r="CQ50" s="2">
        <f t="shared" si="13"/>
        <v>0</v>
      </c>
      <c r="CR50" s="91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54"/>
      <c r="DE50" s="2">
        <f t="shared" si="14"/>
        <v>0</v>
      </c>
      <c r="DF50" s="2">
        <f t="shared" si="15"/>
        <v>0</v>
      </c>
      <c r="DG50" s="91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54"/>
      <c r="DT50" s="2">
        <f t="shared" si="16"/>
        <v>0</v>
      </c>
      <c r="DU50" s="2">
        <f t="shared" si="17"/>
        <v>0</v>
      </c>
      <c r="DV50" s="91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54"/>
      <c r="EI50" s="2">
        <f t="shared" si="18"/>
        <v>0</v>
      </c>
      <c r="EJ50" s="2">
        <f t="shared" si="19"/>
        <v>0</v>
      </c>
      <c r="EK50" s="91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54"/>
      <c r="EX50" s="2">
        <f t="shared" si="20"/>
        <v>0</v>
      </c>
      <c r="EY50" s="2">
        <f t="shared" si="21"/>
        <v>0</v>
      </c>
    </row>
    <row r="51" spans="2:155">
      <c r="B51" s="51"/>
      <c r="D51" s="91"/>
      <c r="E51" s="2"/>
      <c r="F51" s="2"/>
      <c r="G51" s="2"/>
      <c r="H51" s="2"/>
      <c r="I51" s="2"/>
      <c r="J51" s="2"/>
      <c r="K51" s="2"/>
      <c r="L51" s="2"/>
      <c r="M51" s="2"/>
      <c r="N51" s="2"/>
      <c r="O51" s="127"/>
      <c r="P51" s="54"/>
      <c r="Q51" s="1">
        <f t="shared" si="0"/>
        <v>0</v>
      </c>
      <c r="R51" s="1">
        <f t="shared" si="1"/>
        <v>0</v>
      </c>
      <c r="S51" s="91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54"/>
      <c r="AF51" s="131" t="str">
        <f t="shared" si="2"/>
        <v/>
      </c>
      <c r="AG51" s="1">
        <f t="shared" si="3"/>
        <v>0</v>
      </c>
      <c r="AH51" s="1">
        <f t="shared" si="4"/>
        <v>0</v>
      </c>
      <c r="AI51" s="91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54"/>
      <c r="AV51" s="131" t="str">
        <f t="shared" si="5"/>
        <v/>
      </c>
      <c r="AW51" s="2">
        <f t="shared" si="6"/>
        <v>0</v>
      </c>
      <c r="AX51" s="2">
        <f t="shared" si="7"/>
        <v>0</v>
      </c>
      <c r="AY51" s="91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54"/>
      <c r="BL51" s="2">
        <f t="shared" si="8"/>
        <v>0</v>
      </c>
      <c r="BM51" s="2">
        <f t="shared" si="9"/>
        <v>0</v>
      </c>
      <c r="BN51" s="91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54"/>
      <c r="CA51" s="2">
        <f t="shared" si="10"/>
        <v>0</v>
      </c>
      <c r="CB51" s="2">
        <f t="shared" si="11"/>
        <v>0</v>
      </c>
      <c r="CC51" s="91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54"/>
      <c r="CP51" s="2">
        <f t="shared" si="12"/>
        <v>0</v>
      </c>
      <c r="CQ51" s="2">
        <f t="shared" si="13"/>
        <v>0</v>
      </c>
      <c r="CR51" s="91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54"/>
      <c r="DE51" s="2">
        <f t="shared" si="14"/>
        <v>0</v>
      </c>
      <c r="DF51" s="2">
        <f t="shared" si="15"/>
        <v>0</v>
      </c>
      <c r="DG51" s="91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54"/>
      <c r="DT51" s="2">
        <f t="shared" si="16"/>
        <v>0</v>
      </c>
      <c r="DU51" s="2">
        <f t="shared" si="17"/>
        <v>0</v>
      </c>
      <c r="DV51" s="91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54"/>
      <c r="EI51" s="2">
        <f t="shared" si="18"/>
        <v>0</v>
      </c>
      <c r="EJ51" s="2">
        <f t="shared" si="19"/>
        <v>0</v>
      </c>
      <c r="EK51" s="91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54"/>
      <c r="EX51" s="2">
        <f t="shared" si="20"/>
        <v>0</v>
      </c>
      <c r="EY51" s="2">
        <f t="shared" si="21"/>
        <v>0</v>
      </c>
    </row>
    <row r="52" spans="2:155">
      <c r="B52" s="51"/>
      <c r="D52" s="91"/>
      <c r="E52" s="2"/>
      <c r="F52" s="2"/>
      <c r="G52" s="2"/>
      <c r="H52" s="2"/>
      <c r="I52" s="2"/>
      <c r="J52" s="2"/>
      <c r="K52" s="2"/>
      <c r="L52" s="2"/>
      <c r="M52" s="2"/>
      <c r="N52" s="2"/>
      <c r="O52" s="127"/>
      <c r="P52" s="54"/>
      <c r="Q52" s="1">
        <f t="shared" si="0"/>
        <v>0</v>
      </c>
      <c r="R52" s="1">
        <f t="shared" si="1"/>
        <v>0</v>
      </c>
      <c r="S52" s="91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54"/>
      <c r="AF52" s="131" t="str">
        <f t="shared" si="2"/>
        <v/>
      </c>
      <c r="AG52" s="1">
        <f t="shared" si="3"/>
        <v>0</v>
      </c>
      <c r="AH52" s="1">
        <f t="shared" si="4"/>
        <v>0</v>
      </c>
      <c r="AI52" s="91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54"/>
      <c r="AV52" s="131" t="str">
        <f t="shared" si="5"/>
        <v/>
      </c>
      <c r="AW52" s="2">
        <f t="shared" si="6"/>
        <v>0</v>
      </c>
      <c r="AX52" s="2">
        <f t="shared" si="7"/>
        <v>0</v>
      </c>
      <c r="AY52" s="91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54"/>
      <c r="BL52" s="2">
        <f t="shared" si="8"/>
        <v>0</v>
      </c>
      <c r="BM52" s="2">
        <f t="shared" si="9"/>
        <v>0</v>
      </c>
      <c r="BN52" s="91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54"/>
      <c r="CA52" s="2">
        <f t="shared" si="10"/>
        <v>0</v>
      </c>
      <c r="CB52" s="2">
        <f t="shared" si="11"/>
        <v>0</v>
      </c>
      <c r="CC52" s="91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54"/>
      <c r="CP52" s="2">
        <f t="shared" si="12"/>
        <v>0</v>
      </c>
      <c r="CQ52" s="2">
        <f t="shared" si="13"/>
        <v>0</v>
      </c>
      <c r="CR52" s="91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54"/>
      <c r="DE52" s="2">
        <f t="shared" si="14"/>
        <v>0</v>
      </c>
      <c r="DF52" s="2">
        <f t="shared" si="15"/>
        <v>0</v>
      </c>
      <c r="DG52" s="91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54"/>
      <c r="DT52" s="2">
        <f t="shared" si="16"/>
        <v>0</v>
      </c>
      <c r="DU52" s="2">
        <f t="shared" si="17"/>
        <v>0</v>
      </c>
      <c r="DV52" s="91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54"/>
      <c r="EI52" s="2">
        <f t="shared" si="18"/>
        <v>0</v>
      </c>
      <c r="EJ52" s="2">
        <f t="shared" si="19"/>
        <v>0</v>
      </c>
      <c r="EK52" s="91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54"/>
      <c r="EX52" s="2">
        <f t="shared" si="20"/>
        <v>0</v>
      </c>
      <c r="EY52" s="2">
        <f t="shared" si="21"/>
        <v>0</v>
      </c>
    </row>
    <row r="53" spans="2:155">
      <c r="B53" s="51"/>
      <c r="D53" s="91"/>
      <c r="E53" s="2"/>
      <c r="F53" s="2"/>
      <c r="G53" s="2"/>
      <c r="H53" s="2"/>
      <c r="I53" s="2"/>
      <c r="J53" s="2"/>
      <c r="K53" s="2"/>
      <c r="L53" s="2"/>
      <c r="M53" s="2"/>
      <c r="N53" s="2"/>
      <c r="O53" s="127"/>
      <c r="P53" s="54"/>
      <c r="Q53" s="1">
        <f t="shared" si="0"/>
        <v>0</v>
      </c>
      <c r="R53" s="1">
        <f t="shared" si="1"/>
        <v>0</v>
      </c>
      <c r="S53" s="91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54"/>
      <c r="AF53" s="131" t="str">
        <f t="shared" si="2"/>
        <v/>
      </c>
      <c r="AG53" s="1">
        <f t="shared" si="3"/>
        <v>0</v>
      </c>
      <c r="AH53" s="1">
        <f t="shared" si="4"/>
        <v>0</v>
      </c>
      <c r="AI53" s="91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54"/>
      <c r="AV53" s="131" t="str">
        <f t="shared" si="5"/>
        <v/>
      </c>
      <c r="AW53" s="2">
        <f t="shared" si="6"/>
        <v>0</v>
      </c>
      <c r="AX53" s="2">
        <f t="shared" si="7"/>
        <v>0</v>
      </c>
      <c r="AY53" s="91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54"/>
      <c r="BL53" s="2">
        <f t="shared" si="8"/>
        <v>0</v>
      </c>
      <c r="BM53" s="2">
        <f t="shared" si="9"/>
        <v>0</v>
      </c>
      <c r="BN53" s="91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54"/>
      <c r="CA53" s="2">
        <f t="shared" si="10"/>
        <v>0</v>
      </c>
      <c r="CB53" s="2">
        <f t="shared" si="11"/>
        <v>0</v>
      </c>
      <c r="CC53" s="91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54"/>
      <c r="CP53" s="2">
        <f t="shared" si="12"/>
        <v>0</v>
      </c>
      <c r="CQ53" s="2">
        <f t="shared" si="13"/>
        <v>0</v>
      </c>
      <c r="CR53" s="91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54"/>
      <c r="DE53" s="2">
        <f t="shared" si="14"/>
        <v>0</v>
      </c>
      <c r="DF53" s="2">
        <f t="shared" si="15"/>
        <v>0</v>
      </c>
      <c r="DG53" s="91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54"/>
      <c r="DT53" s="2">
        <f t="shared" si="16"/>
        <v>0</v>
      </c>
      <c r="DU53" s="2">
        <f t="shared" si="17"/>
        <v>0</v>
      </c>
      <c r="DV53" s="91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54"/>
      <c r="EI53" s="2">
        <f t="shared" si="18"/>
        <v>0</v>
      </c>
      <c r="EJ53" s="2">
        <f t="shared" si="19"/>
        <v>0</v>
      </c>
      <c r="EK53" s="91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54"/>
      <c r="EX53" s="2">
        <f t="shared" si="20"/>
        <v>0</v>
      </c>
      <c r="EY53" s="2">
        <f t="shared" si="21"/>
        <v>0</v>
      </c>
    </row>
    <row r="54" spans="2:155">
      <c r="B54" s="51"/>
      <c r="D54" s="91"/>
      <c r="E54" s="2"/>
      <c r="F54" s="2"/>
      <c r="G54" s="2"/>
      <c r="H54" s="2"/>
      <c r="I54" s="2"/>
      <c r="J54" s="2"/>
      <c r="K54" s="2"/>
      <c r="L54" s="2"/>
      <c r="M54" s="2"/>
      <c r="N54" s="2"/>
      <c r="O54" s="127"/>
      <c r="P54" s="54"/>
      <c r="Q54" s="1">
        <f t="shared" si="0"/>
        <v>0</v>
      </c>
      <c r="R54" s="1">
        <f t="shared" si="1"/>
        <v>0</v>
      </c>
      <c r="S54" s="91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54"/>
      <c r="AF54" s="131" t="str">
        <f t="shared" si="2"/>
        <v/>
      </c>
      <c r="AG54" s="1">
        <f t="shared" si="3"/>
        <v>0</v>
      </c>
      <c r="AH54" s="1">
        <f t="shared" si="4"/>
        <v>0</v>
      </c>
      <c r="AI54" s="91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54"/>
      <c r="AV54" s="131" t="str">
        <f t="shared" si="5"/>
        <v/>
      </c>
      <c r="AW54" s="2">
        <f t="shared" si="6"/>
        <v>0</v>
      </c>
      <c r="AX54" s="2">
        <f t="shared" si="7"/>
        <v>0</v>
      </c>
      <c r="AY54" s="91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54"/>
      <c r="BL54" s="2">
        <f t="shared" si="8"/>
        <v>0</v>
      </c>
      <c r="BM54" s="2">
        <f t="shared" si="9"/>
        <v>0</v>
      </c>
      <c r="BN54" s="91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54"/>
      <c r="CA54" s="2">
        <f t="shared" si="10"/>
        <v>0</v>
      </c>
      <c r="CB54" s="2">
        <f t="shared" si="11"/>
        <v>0</v>
      </c>
      <c r="CC54" s="91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54"/>
      <c r="CP54" s="2">
        <f t="shared" si="12"/>
        <v>0</v>
      </c>
      <c r="CQ54" s="2">
        <f t="shared" si="13"/>
        <v>0</v>
      </c>
      <c r="CR54" s="91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54"/>
      <c r="DE54" s="2">
        <f t="shared" si="14"/>
        <v>0</v>
      </c>
      <c r="DF54" s="2">
        <f t="shared" si="15"/>
        <v>0</v>
      </c>
      <c r="DG54" s="91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54"/>
      <c r="DT54" s="2">
        <f t="shared" si="16"/>
        <v>0</v>
      </c>
      <c r="DU54" s="2">
        <f t="shared" si="17"/>
        <v>0</v>
      </c>
      <c r="DV54" s="91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54"/>
      <c r="EI54" s="2">
        <f t="shared" si="18"/>
        <v>0</v>
      </c>
      <c r="EJ54" s="2">
        <f t="shared" si="19"/>
        <v>0</v>
      </c>
      <c r="EK54" s="91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54"/>
      <c r="EX54" s="2">
        <f t="shared" si="20"/>
        <v>0</v>
      </c>
      <c r="EY54" s="2">
        <f t="shared" si="21"/>
        <v>0</v>
      </c>
    </row>
    <row r="55" spans="2:155">
      <c r="B55" s="51"/>
      <c r="D55" s="91"/>
      <c r="E55" s="2"/>
      <c r="F55" s="2"/>
      <c r="G55" s="2"/>
      <c r="H55" s="2"/>
      <c r="I55" s="2"/>
      <c r="J55" s="2"/>
      <c r="K55" s="2"/>
      <c r="L55" s="2"/>
      <c r="M55" s="2"/>
      <c r="N55" s="2"/>
      <c r="O55" s="127"/>
      <c r="P55" s="54"/>
      <c r="Q55" s="1">
        <f t="shared" si="0"/>
        <v>0</v>
      </c>
      <c r="R55" s="1">
        <f t="shared" si="1"/>
        <v>0</v>
      </c>
      <c r="S55" s="91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54"/>
      <c r="AF55" s="131" t="str">
        <f t="shared" si="2"/>
        <v/>
      </c>
      <c r="AG55" s="1">
        <f t="shared" si="3"/>
        <v>0</v>
      </c>
      <c r="AH55" s="1">
        <f t="shared" si="4"/>
        <v>0</v>
      </c>
      <c r="AI55" s="91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54"/>
      <c r="AV55" s="131" t="str">
        <f t="shared" si="5"/>
        <v/>
      </c>
      <c r="AW55" s="2">
        <f t="shared" si="6"/>
        <v>0</v>
      </c>
      <c r="AX55" s="2">
        <f t="shared" si="7"/>
        <v>0</v>
      </c>
      <c r="AY55" s="91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54"/>
      <c r="BL55" s="2">
        <f t="shared" si="8"/>
        <v>0</v>
      </c>
      <c r="BM55" s="2">
        <f t="shared" si="9"/>
        <v>0</v>
      </c>
      <c r="BN55" s="91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54"/>
      <c r="CA55" s="2">
        <f t="shared" si="10"/>
        <v>0</v>
      </c>
      <c r="CB55" s="2">
        <f t="shared" si="11"/>
        <v>0</v>
      </c>
      <c r="CC55" s="91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54"/>
      <c r="CP55" s="2">
        <f t="shared" si="12"/>
        <v>0</v>
      </c>
      <c r="CQ55" s="2">
        <f t="shared" si="13"/>
        <v>0</v>
      </c>
      <c r="CR55" s="91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54"/>
      <c r="DE55" s="2">
        <f t="shared" si="14"/>
        <v>0</v>
      </c>
      <c r="DF55" s="2">
        <f t="shared" si="15"/>
        <v>0</v>
      </c>
      <c r="DG55" s="91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54"/>
      <c r="DT55" s="2">
        <f t="shared" si="16"/>
        <v>0</v>
      </c>
      <c r="DU55" s="2">
        <f t="shared" si="17"/>
        <v>0</v>
      </c>
      <c r="DV55" s="91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54"/>
      <c r="EI55" s="2">
        <f t="shared" si="18"/>
        <v>0</v>
      </c>
      <c r="EJ55" s="2">
        <f t="shared" si="19"/>
        <v>0</v>
      </c>
      <c r="EK55" s="91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54"/>
      <c r="EX55" s="2">
        <f t="shared" si="20"/>
        <v>0</v>
      </c>
      <c r="EY55" s="2">
        <f t="shared" si="21"/>
        <v>0</v>
      </c>
    </row>
    <row r="56" spans="2:155">
      <c r="B56" s="51"/>
      <c r="D56" s="91"/>
      <c r="E56" s="2"/>
      <c r="F56" s="2"/>
      <c r="G56" s="2"/>
      <c r="H56" s="2"/>
      <c r="I56" s="2"/>
      <c r="J56" s="2"/>
      <c r="K56" s="2"/>
      <c r="L56" s="2"/>
      <c r="M56" s="2"/>
      <c r="N56" s="2"/>
      <c r="O56" s="127"/>
      <c r="P56" s="54"/>
      <c r="Q56" s="1">
        <f t="shared" si="0"/>
        <v>0</v>
      </c>
      <c r="R56" s="1">
        <f t="shared" si="1"/>
        <v>0</v>
      </c>
      <c r="S56" s="91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54"/>
      <c r="AF56" s="131" t="str">
        <f t="shared" si="2"/>
        <v/>
      </c>
      <c r="AG56" s="1">
        <f t="shared" si="3"/>
        <v>0</v>
      </c>
      <c r="AH56" s="1">
        <f t="shared" si="4"/>
        <v>0</v>
      </c>
      <c r="AI56" s="91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54"/>
      <c r="AV56" s="131" t="str">
        <f t="shared" si="5"/>
        <v/>
      </c>
      <c r="AW56" s="2">
        <f t="shared" si="6"/>
        <v>0</v>
      </c>
      <c r="AX56" s="2">
        <f t="shared" si="7"/>
        <v>0</v>
      </c>
      <c r="AY56" s="91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54"/>
      <c r="BL56" s="2">
        <f t="shared" si="8"/>
        <v>0</v>
      </c>
      <c r="BM56" s="2">
        <f t="shared" si="9"/>
        <v>0</v>
      </c>
      <c r="BN56" s="91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54"/>
      <c r="CA56" s="2">
        <f t="shared" si="10"/>
        <v>0</v>
      </c>
      <c r="CB56" s="2">
        <f t="shared" si="11"/>
        <v>0</v>
      </c>
      <c r="CC56" s="91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54"/>
      <c r="CP56" s="2">
        <f t="shared" si="12"/>
        <v>0</v>
      </c>
      <c r="CQ56" s="2">
        <f t="shared" si="13"/>
        <v>0</v>
      </c>
      <c r="CR56" s="91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54"/>
      <c r="DE56" s="2">
        <f t="shared" si="14"/>
        <v>0</v>
      </c>
      <c r="DF56" s="2">
        <f t="shared" si="15"/>
        <v>0</v>
      </c>
      <c r="DG56" s="91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54"/>
      <c r="DT56" s="2">
        <f t="shared" si="16"/>
        <v>0</v>
      </c>
      <c r="DU56" s="2">
        <f t="shared" si="17"/>
        <v>0</v>
      </c>
      <c r="DV56" s="91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54"/>
      <c r="EI56" s="2">
        <f t="shared" si="18"/>
        <v>0</v>
      </c>
      <c r="EJ56" s="2">
        <f t="shared" si="19"/>
        <v>0</v>
      </c>
      <c r="EK56" s="91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54"/>
      <c r="EX56" s="2">
        <f t="shared" si="20"/>
        <v>0</v>
      </c>
      <c r="EY56" s="2">
        <f t="shared" si="21"/>
        <v>0</v>
      </c>
    </row>
    <row r="57" spans="2:155">
      <c r="B57" s="51"/>
      <c r="D57" s="91"/>
      <c r="E57" s="2"/>
      <c r="F57" s="2"/>
      <c r="G57" s="2"/>
      <c r="H57" s="2"/>
      <c r="I57" s="2"/>
      <c r="J57" s="2"/>
      <c r="K57" s="2"/>
      <c r="L57" s="2"/>
      <c r="M57" s="2"/>
      <c r="N57" s="2"/>
      <c r="O57" s="127"/>
      <c r="P57" s="54"/>
      <c r="Q57" s="1">
        <f t="shared" si="0"/>
        <v>0</v>
      </c>
      <c r="R57" s="1">
        <f t="shared" si="1"/>
        <v>0</v>
      </c>
      <c r="S57" s="91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54"/>
      <c r="AF57" s="131" t="str">
        <f t="shared" si="2"/>
        <v/>
      </c>
      <c r="AG57" s="1">
        <f t="shared" si="3"/>
        <v>0</v>
      </c>
      <c r="AH57" s="1">
        <f t="shared" si="4"/>
        <v>0</v>
      </c>
      <c r="AI57" s="91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54"/>
      <c r="AV57" s="131" t="str">
        <f t="shared" si="5"/>
        <v/>
      </c>
      <c r="AW57" s="2">
        <f t="shared" si="6"/>
        <v>0</v>
      </c>
      <c r="AX57" s="2">
        <f t="shared" si="7"/>
        <v>0</v>
      </c>
      <c r="AY57" s="91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54"/>
      <c r="BL57" s="2">
        <f t="shared" si="8"/>
        <v>0</v>
      </c>
      <c r="BM57" s="2">
        <f t="shared" si="9"/>
        <v>0</v>
      </c>
      <c r="BN57" s="91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54"/>
      <c r="CA57" s="2">
        <f t="shared" si="10"/>
        <v>0</v>
      </c>
      <c r="CB57" s="2">
        <f t="shared" si="11"/>
        <v>0</v>
      </c>
      <c r="CC57" s="91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54"/>
      <c r="CP57" s="2">
        <f t="shared" si="12"/>
        <v>0</v>
      </c>
      <c r="CQ57" s="2">
        <f t="shared" si="13"/>
        <v>0</v>
      </c>
      <c r="CR57" s="91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54"/>
      <c r="DE57" s="2">
        <f t="shared" si="14"/>
        <v>0</v>
      </c>
      <c r="DF57" s="2">
        <f t="shared" si="15"/>
        <v>0</v>
      </c>
      <c r="DG57" s="91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54"/>
      <c r="DT57" s="2">
        <f t="shared" si="16"/>
        <v>0</v>
      </c>
      <c r="DU57" s="2">
        <f t="shared" si="17"/>
        <v>0</v>
      </c>
      <c r="DV57" s="91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54"/>
      <c r="EI57" s="2">
        <f t="shared" si="18"/>
        <v>0</v>
      </c>
      <c r="EJ57" s="2">
        <f t="shared" si="19"/>
        <v>0</v>
      </c>
      <c r="EK57" s="91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54"/>
      <c r="EX57" s="2">
        <f t="shared" si="20"/>
        <v>0</v>
      </c>
      <c r="EY57" s="2">
        <f t="shared" si="21"/>
        <v>0</v>
      </c>
    </row>
    <row r="58" spans="2:155">
      <c r="B58" s="51"/>
      <c r="D58" s="91"/>
      <c r="E58" s="2"/>
      <c r="F58" s="2"/>
      <c r="G58" s="2"/>
      <c r="H58" s="2"/>
      <c r="I58" s="2"/>
      <c r="J58" s="2"/>
      <c r="K58" s="2"/>
      <c r="L58" s="2"/>
      <c r="M58" s="2"/>
      <c r="N58" s="2"/>
      <c r="O58" s="127"/>
      <c r="P58" s="54"/>
      <c r="Q58" s="1">
        <f t="shared" si="0"/>
        <v>0</v>
      </c>
      <c r="R58" s="1">
        <f t="shared" si="1"/>
        <v>0</v>
      </c>
      <c r="S58" s="91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54"/>
      <c r="AF58" s="131" t="str">
        <f t="shared" si="2"/>
        <v/>
      </c>
      <c r="AG58" s="1">
        <f t="shared" si="3"/>
        <v>0</v>
      </c>
      <c r="AH58" s="1">
        <f t="shared" si="4"/>
        <v>0</v>
      </c>
      <c r="AI58" s="91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54"/>
      <c r="AV58" s="131" t="str">
        <f t="shared" si="5"/>
        <v/>
      </c>
      <c r="AW58" s="2">
        <f t="shared" si="6"/>
        <v>0</v>
      </c>
      <c r="AX58" s="2">
        <f t="shared" si="7"/>
        <v>0</v>
      </c>
      <c r="AY58" s="91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54"/>
      <c r="BL58" s="2">
        <f t="shared" si="8"/>
        <v>0</v>
      </c>
      <c r="BM58" s="2">
        <f t="shared" si="9"/>
        <v>0</v>
      </c>
      <c r="BN58" s="91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54"/>
      <c r="CA58" s="2">
        <f t="shared" si="10"/>
        <v>0</v>
      </c>
      <c r="CB58" s="2">
        <f t="shared" si="11"/>
        <v>0</v>
      </c>
      <c r="CC58" s="91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54"/>
      <c r="CP58" s="2">
        <f t="shared" si="12"/>
        <v>0</v>
      </c>
      <c r="CQ58" s="2">
        <f t="shared" si="13"/>
        <v>0</v>
      </c>
      <c r="CR58" s="91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54"/>
      <c r="DE58" s="2">
        <f t="shared" si="14"/>
        <v>0</v>
      </c>
      <c r="DF58" s="2">
        <f t="shared" si="15"/>
        <v>0</v>
      </c>
      <c r="DG58" s="91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54"/>
      <c r="DT58" s="2">
        <f t="shared" si="16"/>
        <v>0</v>
      </c>
      <c r="DU58" s="2">
        <f t="shared" si="17"/>
        <v>0</v>
      </c>
      <c r="DV58" s="91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54"/>
      <c r="EI58" s="2">
        <f t="shared" si="18"/>
        <v>0</v>
      </c>
      <c r="EJ58" s="2">
        <f t="shared" si="19"/>
        <v>0</v>
      </c>
      <c r="EK58" s="91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54"/>
      <c r="EX58" s="2">
        <f t="shared" si="20"/>
        <v>0</v>
      </c>
      <c r="EY58" s="2">
        <f t="shared" si="21"/>
        <v>0</v>
      </c>
    </row>
    <row r="59" spans="2:155">
      <c r="B59" s="51"/>
      <c r="D59" s="91"/>
      <c r="E59" s="2"/>
      <c r="F59" s="2"/>
      <c r="G59" s="2"/>
      <c r="H59" s="2"/>
      <c r="I59" s="2"/>
      <c r="J59" s="2"/>
      <c r="K59" s="2"/>
      <c r="L59" s="2"/>
      <c r="M59" s="2"/>
      <c r="N59" s="2"/>
      <c r="O59" s="127"/>
      <c r="P59" s="54"/>
      <c r="Q59" s="1">
        <f t="shared" si="0"/>
        <v>0</v>
      </c>
      <c r="R59" s="1">
        <f t="shared" si="1"/>
        <v>0</v>
      </c>
      <c r="S59" s="91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54"/>
      <c r="AF59" s="131" t="str">
        <f t="shared" si="2"/>
        <v/>
      </c>
      <c r="AG59" s="1">
        <f t="shared" si="3"/>
        <v>0</v>
      </c>
      <c r="AH59" s="1">
        <f t="shared" si="4"/>
        <v>0</v>
      </c>
      <c r="AI59" s="91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54"/>
      <c r="AV59" s="131" t="str">
        <f t="shared" si="5"/>
        <v/>
      </c>
      <c r="AW59" s="2">
        <f t="shared" si="6"/>
        <v>0</v>
      </c>
      <c r="AX59" s="2">
        <f t="shared" si="7"/>
        <v>0</v>
      </c>
      <c r="AY59" s="91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54"/>
      <c r="BL59" s="2">
        <f t="shared" si="8"/>
        <v>0</v>
      </c>
      <c r="BM59" s="2">
        <f t="shared" si="9"/>
        <v>0</v>
      </c>
      <c r="BN59" s="91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54"/>
      <c r="CA59" s="2">
        <f t="shared" si="10"/>
        <v>0</v>
      </c>
      <c r="CB59" s="2">
        <f t="shared" si="11"/>
        <v>0</v>
      </c>
      <c r="CC59" s="91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54"/>
      <c r="CP59" s="2">
        <f t="shared" si="12"/>
        <v>0</v>
      </c>
      <c r="CQ59" s="2">
        <f t="shared" si="13"/>
        <v>0</v>
      </c>
      <c r="CR59" s="91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54"/>
      <c r="DE59" s="2">
        <f t="shared" si="14"/>
        <v>0</v>
      </c>
      <c r="DF59" s="2">
        <f t="shared" si="15"/>
        <v>0</v>
      </c>
      <c r="DG59" s="91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54"/>
      <c r="DT59" s="2">
        <f t="shared" si="16"/>
        <v>0</v>
      </c>
      <c r="DU59" s="2">
        <f t="shared" si="17"/>
        <v>0</v>
      </c>
      <c r="DV59" s="91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54"/>
      <c r="EI59" s="2">
        <f t="shared" si="18"/>
        <v>0</v>
      </c>
      <c r="EJ59" s="2">
        <f t="shared" si="19"/>
        <v>0</v>
      </c>
      <c r="EK59" s="91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54"/>
      <c r="EX59" s="2">
        <f t="shared" si="20"/>
        <v>0</v>
      </c>
      <c r="EY59" s="2">
        <f t="shared" si="21"/>
        <v>0</v>
      </c>
    </row>
    <row r="60" spans="2:155">
      <c r="B60" s="51"/>
      <c r="D60" s="91"/>
      <c r="E60" s="2"/>
      <c r="F60" s="2"/>
      <c r="G60" s="2"/>
      <c r="H60" s="2"/>
      <c r="I60" s="2"/>
      <c r="J60" s="2"/>
      <c r="K60" s="2"/>
      <c r="L60" s="2"/>
      <c r="M60" s="2"/>
      <c r="N60" s="2"/>
      <c r="O60" s="127"/>
      <c r="P60" s="54"/>
      <c r="Q60" s="1">
        <f t="shared" si="0"/>
        <v>0</v>
      </c>
      <c r="R60" s="1">
        <f t="shared" si="1"/>
        <v>0</v>
      </c>
      <c r="S60" s="91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54"/>
      <c r="AF60" s="131" t="str">
        <f t="shared" si="2"/>
        <v/>
      </c>
      <c r="AG60" s="1">
        <f t="shared" si="3"/>
        <v>0</v>
      </c>
      <c r="AH60" s="1">
        <f t="shared" si="4"/>
        <v>0</v>
      </c>
      <c r="AI60" s="91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54"/>
      <c r="AV60" s="131" t="str">
        <f t="shared" si="5"/>
        <v/>
      </c>
      <c r="AW60" s="2">
        <f t="shared" si="6"/>
        <v>0</v>
      </c>
      <c r="AX60" s="2">
        <f t="shared" si="7"/>
        <v>0</v>
      </c>
      <c r="AY60" s="91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54"/>
      <c r="BL60" s="2">
        <f t="shared" si="8"/>
        <v>0</v>
      </c>
      <c r="BM60" s="2">
        <f t="shared" si="9"/>
        <v>0</v>
      </c>
      <c r="BN60" s="91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54"/>
      <c r="CA60" s="2">
        <f t="shared" si="10"/>
        <v>0</v>
      </c>
      <c r="CB60" s="2">
        <f t="shared" si="11"/>
        <v>0</v>
      </c>
      <c r="CC60" s="91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54"/>
      <c r="CP60" s="2">
        <f t="shared" si="12"/>
        <v>0</v>
      </c>
      <c r="CQ60" s="2">
        <f t="shared" si="13"/>
        <v>0</v>
      </c>
      <c r="CR60" s="91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54"/>
      <c r="DE60" s="2">
        <f t="shared" si="14"/>
        <v>0</v>
      </c>
      <c r="DF60" s="2">
        <f t="shared" si="15"/>
        <v>0</v>
      </c>
      <c r="DG60" s="91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54"/>
      <c r="DT60" s="2">
        <f t="shared" si="16"/>
        <v>0</v>
      </c>
      <c r="DU60" s="2">
        <f t="shared" si="17"/>
        <v>0</v>
      </c>
      <c r="DV60" s="91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54"/>
      <c r="EI60" s="2">
        <f t="shared" si="18"/>
        <v>0</v>
      </c>
      <c r="EJ60" s="2">
        <f t="shared" si="19"/>
        <v>0</v>
      </c>
      <c r="EK60" s="91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54"/>
      <c r="EX60" s="2">
        <f t="shared" si="20"/>
        <v>0</v>
      </c>
      <c r="EY60" s="2">
        <f t="shared" si="21"/>
        <v>0</v>
      </c>
    </row>
    <row r="61" spans="2:155">
      <c r="B61" s="51"/>
      <c r="D61" s="91"/>
      <c r="E61" s="2"/>
      <c r="F61" s="2"/>
      <c r="G61" s="2"/>
      <c r="H61" s="2"/>
      <c r="I61" s="2"/>
      <c r="J61" s="2"/>
      <c r="K61" s="2"/>
      <c r="L61" s="2"/>
      <c r="M61" s="2"/>
      <c r="N61" s="2"/>
      <c r="O61" s="127"/>
      <c r="P61" s="54"/>
      <c r="Q61" s="1">
        <f t="shared" si="0"/>
        <v>0</v>
      </c>
      <c r="R61" s="1">
        <f t="shared" si="1"/>
        <v>0</v>
      </c>
      <c r="S61" s="91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54"/>
      <c r="AF61" s="131" t="str">
        <f t="shared" si="2"/>
        <v/>
      </c>
      <c r="AG61" s="1">
        <f t="shared" si="3"/>
        <v>0</v>
      </c>
      <c r="AH61" s="1">
        <f t="shared" si="4"/>
        <v>0</v>
      </c>
      <c r="AI61" s="91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54"/>
      <c r="AV61" s="131" t="str">
        <f t="shared" si="5"/>
        <v/>
      </c>
      <c r="AW61" s="2">
        <f t="shared" si="6"/>
        <v>0</v>
      </c>
      <c r="AX61" s="2">
        <f t="shared" si="7"/>
        <v>0</v>
      </c>
      <c r="AY61" s="91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54"/>
      <c r="BL61" s="2">
        <f t="shared" si="8"/>
        <v>0</v>
      </c>
      <c r="BM61" s="2">
        <f t="shared" si="9"/>
        <v>0</v>
      </c>
      <c r="BN61" s="91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54"/>
      <c r="CA61" s="2">
        <f t="shared" si="10"/>
        <v>0</v>
      </c>
      <c r="CB61" s="2">
        <f t="shared" si="11"/>
        <v>0</v>
      </c>
      <c r="CC61" s="91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54"/>
      <c r="CP61" s="2">
        <f t="shared" si="12"/>
        <v>0</v>
      </c>
      <c r="CQ61" s="2">
        <f t="shared" si="13"/>
        <v>0</v>
      </c>
      <c r="CR61" s="91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54"/>
      <c r="DE61" s="2">
        <f t="shared" si="14"/>
        <v>0</v>
      </c>
      <c r="DF61" s="2">
        <f t="shared" si="15"/>
        <v>0</v>
      </c>
      <c r="DG61" s="91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54"/>
      <c r="DT61" s="2">
        <f t="shared" si="16"/>
        <v>0</v>
      </c>
      <c r="DU61" s="2">
        <f t="shared" si="17"/>
        <v>0</v>
      </c>
      <c r="DV61" s="91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54"/>
      <c r="EI61" s="2">
        <f t="shared" si="18"/>
        <v>0</v>
      </c>
      <c r="EJ61" s="2">
        <f t="shared" si="19"/>
        <v>0</v>
      </c>
      <c r="EK61" s="91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54"/>
      <c r="EX61" s="2">
        <f t="shared" si="20"/>
        <v>0</v>
      </c>
      <c r="EY61" s="2">
        <f t="shared" si="21"/>
        <v>0</v>
      </c>
    </row>
    <row r="62" spans="2:155">
      <c r="B62" s="51"/>
      <c r="D62" s="91"/>
      <c r="E62" s="2"/>
      <c r="F62" s="2"/>
      <c r="G62" s="2"/>
      <c r="H62" s="2"/>
      <c r="I62" s="2"/>
      <c r="J62" s="2"/>
      <c r="K62" s="2"/>
      <c r="L62" s="2"/>
      <c r="M62" s="2"/>
      <c r="N62" s="2"/>
      <c r="O62" s="127"/>
      <c r="P62" s="54"/>
      <c r="Q62" s="1">
        <f t="shared" si="0"/>
        <v>0</v>
      </c>
      <c r="R62" s="1">
        <f t="shared" si="1"/>
        <v>0</v>
      </c>
      <c r="S62" s="91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54"/>
      <c r="AF62" s="131" t="str">
        <f t="shared" si="2"/>
        <v/>
      </c>
      <c r="AG62" s="1">
        <f t="shared" si="3"/>
        <v>0</v>
      </c>
      <c r="AH62" s="1">
        <f t="shared" si="4"/>
        <v>0</v>
      </c>
      <c r="AI62" s="91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54"/>
      <c r="AV62" s="131" t="str">
        <f t="shared" si="5"/>
        <v/>
      </c>
      <c r="AW62" s="2">
        <f t="shared" si="6"/>
        <v>0</v>
      </c>
      <c r="AX62" s="2">
        <f t="shared" si="7"/>
        <v>0</v>
      </c>
      <c r="AY62" s="91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54"/>
      <c r="BL62" s="2">
        <f t="shared" si="8"/>
        <v>0</v>
      </c>
      <c r="BM62" s="2">
        <f t="shared" si="9"/>
        <v>0</v>
      </c>
      <c r="BN62" s="91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54"/>
      <c r="CA62" s="2">
        <f t="shared" si="10"/>
        <v>0</v>
      </c>
      <c r="CB62" s="2">
        <f t="shared" si="11"/>
        <v>0</v>
      </c>
      <c r="CC62" s="91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54"/>
      <c r="CP62" s="2">
        <f t="shared" si="12"/>
        <v>0</v>
      </c>
      <c r="CQ62" s="2">
        <f t="shared" si="13"/>
        <v>0</v>
      </c>
      <c r="CR62" s="91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54"/>
      <c r="DE62" s="2">
        <f t="shared" si="14"/>
        <v>0</v>
      </c>
      <c r="DF62" s="2">
        <f t="shared" si="15"/>
        <v>0</v>
      </c>
      <c r="DG62" s="91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54"/>
      <c r="DT62" s="2">
        <f t="shared" si="16"/>
        <v>0</v>
      </c>
      <c r="DU62" s="2">
        <f t="shared" si="17"/>
        <v>0</v>
      </c>
      <c r="DV62" s="91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54"/>
      <c r="EI62" s="2">
        <f t="shared" si="18"/>
        <v>0</v>
      </c>
      <c r="EJ62" s="2">
        <f t="shared" si="19"/>
        <v>0</v>
      </c>
      <c r="EK62" s="91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54"/>
      <c r="EX62" s="2">
        <f t="shared" si="20"/>
        <v>0</v>
      </c>
      <c r="EY62" s="2">
        <f t="shared" si="21"/>
        <v>0</v>
      </c>
    </row>
    <row r="63" spans="2:155">
      <c r="B63" s="51"/>
      <c r="D63" s="91"/>
      <c r="E63" s="2"/>
      <c r="F63" s="2"/>
      <c r="G63" s="2"/>
      <c r="H63" s="2"/>
      <c r="I63" s="2"/>
      <c r="J63" s="2"/>
      <c r="K63" s="2"/>
      <c r="L63" s="2"/>
      <c r="M63" s="2"/>
      <c r="N63" s="2"/>
      <c r="O63" s="127"/>
      <c r="P63" s="54"/>
      <c r="Q63" s="1">
        <f t="shared" si="0"/>
        <v>0</v>
      </c>
      <c r="R63" s="1">
        <f t="shared" si="1"/>
        <v>0</v>
      </c>
      <c r="S63" s="91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54"/>
      <c r="AF63" s="131" t="str">
        <f t="shared" si="2"/>
        <v/>
      </c>
      <c r="AG63" s="1">
        <f t="shared" si="3"/>
        <v>0</v>
      </c>
      <c r="AH63" s="1">
        <f t="shared" si="4"/>
        <v>0</v>
      </c>
      <c r="AI63" s="91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54"/>
      <c r="AV63" s="131" t="str">
        <f t="shared" si="5"/>
        <v/>
      </c>
      <c r="AW63" s="2">
        <f t="shared" si="6"/>
        <v>0</v>
      </c>
      <c r="AX63" s="2">
        <f t="shared" si="7"/>
        <v>0</v>
      </c>
      <c r="AY63" s="91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54"/>
      <c r="BL63" s="2">
        <f t="shared" si="8"/>
        <v>0</v>
      </c>
      <c r="BM63" s="2">
        <f t="shared" si="9"/>
        <v>0</v>
      </c>
      <c r="BN63" s="91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54"/>
      <c r="CA63" s="2">
        <f t="shared" si="10"/>
        <v>0</v>
      </c>
      <c r="CB63" s="2">
        <f t="shared" si="11"/>
        <v>0</v>
      </c>
      <c r="CC63" s="91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54"/>
      <c r="CP63" s="2">
        <f t="shared" si="12"/>
        <v>0</v>
      </c>
      <c r="CQ63" s="2">
        <f t="shared" si="13"/>
        <v>0</v>
      </c>
      <c r="CR63" s="91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54"/>
      <c r="DE63" s="2">
        <f t="shared" si="14"/>
        <v>0</v>
      </c>
      <c r="DF63" s="2">
        <f t="shared" si="15"/>
        <v>0</v>
      </c>
      <c r="DG63" s="91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54"/>
      <c r="DT63" s="2">
        <f t="shared" si="16"/>
        <v>0</v>
      </c>
      <c r="DU63" s="2">
        <f t="shared" si="17"/>
        <v>0</v>
      </c>
      <c r="DV63" s="91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54"/>
      <c r="EI63" s="2">
        <f t="shared" si="18"/>
        <v>0</v>
      </c>
      <c r="EJ63" s="2">
        <f t="shared" si="19"/>
        <v>0</v>
      </c>
      <c r="EK63" s="91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54"/>
      <c r="EX63" s="2">
        <f t="shared" si="20"/>
        <v>0</v>
      </c>
      <c r="EY63" s="2">
        <f t="shared" si="21"/>
        <v>0</v>
      </c>
    </row>
    <row r="64" spans="2:155">
      <c r="B64" s="51"/>
      <c r="D64" s="91"/>
      <c r="E64" s="2"/>
      <c r="F64" s="2"/>
      <c r="G64" s="2"/>
      <c r="H64" s="2"/>
      <c r="I64" s="2"/>
      <c r="J64" s="2"/>
      <c r="K64" s="2"/>
      <c r="L64" s="2"/>
      <c r="M64" s="2"/>
      <c r="N64" s="2"/>
      <c r="O64" s="127"/>
      <c r="P64" s="54"/>
      <c r="Q64" s="1">
        <f t="shared" si="0"/>
        <v>0</v>
      </c>
      <c r="R64" s="1">
        <f t="shared" si="1"/>
        <v>0</v>
      </c>
      <c r="S64" s="91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54"/>
      <c r="AF64" s="131" t="str">
        <f t="shared" si="2"/>
        <v/>
      </c>
      <c r="AG64" s="1">
        <f t="shared" si="3"/>
        <v>0</v>
      </c>
      <c r="AH64" s="1">
        <f t="shared" si="4"/>
        <v>0</v>
      </c>
      <c r="AI64" s="91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54"/>
      <c r="AV64" s="131" t="str">
        <f t="shared" si="5"/>
        <v/>
      </c>
      <c r="AW64" s="2">
        <f t="shared" si="6"/>
        <v>0</v>
      </c>
      <c r="AX64" s="2">
        <f t="shared" si="7"/>
        <v>0</v>
      </c>
      <c r="AY64" s="91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54"/>
      <c r="BL64" s="2">
        <f t="shared" si="8"/>
        <v>0</v>
      </c>
      <c r="BM64" s="2">
        <f t="shared" si="9"/>
        <v>0</v>
      </c>
      <c r="BN64" s="91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54"/>
      <c r="CA64" s="2">
        <f t="shared" si="10"/>
        <v>0</v>
      </c>
      <c r="CB64" s="2">
        <f t="shared" si="11"/>
        <v>0</v>
      </c>
      <c r="CC64" s="91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54"/>
      <c r="CP64" s="2">
        <f t="shared" si="12"/>
        <v>0</v>
      </c>
      <c r="CQ64" s="2">
        <f t="shared" si="13"/>
        <v>0</v>
      </c>
      <c r="CR64" s="91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54"/>
      <c r="DE64" s="2">
        <f t="shared" si="14"/>
        <v>0</v>
      </c>
      <c r="DF64" s="2">
        <f t="shared" si="15"/>
        <v>0</v>
      </c>
      <c r="DG64" s="91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54"/>
      <c r="DT64" s="2">
        <f t="shared" si="16"/>
        <v>0</v>
      </c>
      <c r="DU64" s="2">
        <f t="shared" si="17"/>
        <v>0</v>
      </c>
      <c r="DV64" s="91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54"/>
      <c r="EI64" s="2">
        <f t="shared" si="18"/>
        <v>0</v>
      </c>
      <c r="EJ64" s="2">
        <f t="shared" si="19"/>
        <v>0</v>
      </c>
      <c r="EK64" s="91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54"/>
      <c r="EX64" s="2">
        <f t="shared" si="20"/>
        <v>0</v>
      </c>
      <c r="EY64" s="2">
        <f t="shared" si="21"/>
        <v>0</v>
      </c>
    </row>
    <row r="65" spans="2:155">
      <c r="B65" s="51"/>
      <c r="D65" s="91"/>
      <c r="E65" s="2"/>
      <c r="F65" s="2"/>
      <c r="G65" s="2"/>
      <c r="H65" s="2"/>
      <c r="I65" s="2"/>
      <c r="J65" s="2"/>
      <c r="K65" s="2"/>
      <c r="L65" s="2"/>
      <c r="M65" s="2"/>
      <c r="N65" s="2"/>
      <c r="O65" s="127"/>
      <c r="P65" s="54"/>
      <c r="Q65" s="1">
        <f t="shared" si="0"/>
        <v>0</v>
      </c>
      <c r="R65" s="1">
        <f t="shared" si="1"/>
        <v>0</v>
      </c>
      <c r="S65" s="91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54"/>
      <c r="AF65" s="131" t="str">
        <f t="shared" si="2"/>
        <v/>
      </c>
      <c r="AG65" s="1">
        <f t="shared" si="3"/>
        <v>0</v>
      </c>
      <c r="AH65" s="1">
        <f t="shared" si="4"/>
        <v>0</v>
      </c>
      <c r="AI65" s="91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54"/>
      <c r="AV65" s="131" t="str">
        <f t="shared" si="5"/>
        <v/>
      </c>
      <c r="AW65" s="2">
        <f t="shared" si="6"/>
        <v>0</v>
      </c>
      <c r="AX65" s="2">
        <f t="shared" si="7"/>
        <v>0</v>
      </c>
      <c r="AY65" s="91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54"/>
      <c r="BL65" s="2">
        <f t="shared" si="8"/>
        <v>0</v>
      </c>
      <c r="BM65" s="2">
        <f t="shared" si="9"/>
        <v>0</v>
      </c>
      <c r="BN65" s="91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54"/>
      <c r="CA65" s="2">
        <f t="shared" si="10"/>
        <v>0</v>
      </c>
      <c r="CB65" s="2">
        <f t="shared" si="11"/>
        <v>0</v>
      </c>
      <c r="CC65" s="91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54"/>
      <c r="CP65" s="2">
        <f t="shared" si="12"/>
        <v>0</v>
      </c>
      <c r="CQ65" s="2">
        <f t="shared" si="13"/>
        <v>0</v>
      </c>
      <c r="CR65" s="91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54"/>
      <c r="DE65" s="2">
        <f t="shared" si="14"/>
        <v>0</v>
      </c>
      <c r="DF65" s="2">
        <f t="shared" si="15"/>
        <v>0</v>
      </c>
      <c r="DG65" s="91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54"/>
      <c r="DT65" s="2">
        <f t="shared" si="16"/>
        <v>0</v>
      </c>
      <c r="DU65" s="2">
        <f t="shared" si="17"/>
        <v>0</v>
      </c>
      <c r="DV65" s="91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54"/>
      <c r="EI65" s="2">
        <f t="shared" si="18"/>
        <v>0</v>
      </c>
      <c r="EJ65" s="2">
        <f t="shared" si="19"/>
        <v>0</v>
      </c>
      <c r="EK65" s="91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54"/>
      <c r="EX65" s="2">
        <f t="shared" si="20"/>
        <v>0</v>
      </c>
      <c r="EY65" s="2">
        <f t="shared" si="21"/>
        <v>0</v>
      </c>
    </row>
    <row r="66" spans="2:155">
      <c r="B66" s="51"/>
      <c r="D66" s="91"/>
      <c r="E66" s="2"/>
      <c r="F66" s="2"/>
      <c r="G66" s="2"/>
      <c r="H66" s="2"/>
      <c r="I66" s="2"/>
      <c r="J66" s="2"/>
      <c r="K66" s="2"/>
      <c r="L66" s="2"/>
      <c r="M66" s="2"/>
      <c r="N66" s="2"/>
      <c r="O66" s="127"/>
      <c r="P66" s="54"/>
      <c r="Q66" s="1">
        <f t="shared" si="0"/>
        <v>0</v>
      </c>
      <c r="R66" s="1">
        <f t="shared" si="1"/>
        <v>0</v>
      </c>
      <c r="S66" s="91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54"/>
      <c r="AF66" s="131" t="str">
        <f t="shared" si="2"/>
        <v/>
      </c>
      <c r="AG66" s="1">
        <f t="shared" si="3"/>
        <v>0</v>
      </c>
      <c r="AH66" s="1">
        <f t="shared" si="4"/>
        <v>0</v>
      </c>
      <c r="AI66" s="91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54"/>
      <c r="AV66" s="131" t="str">
        <f t="shared" si="5"/>
        <v/>
      </c>
      <c r="AW66" s="2">
        <f t="shared" si="6"/>
        <v>0</v>
      </c>
      <c r="AX66" s="2">
        <f t="shared" si="7"/>
        <v>0</v>
      </c>
      <c r="AY66" s="91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54"/>
      <c r="BL66" s="2">
        <f t="shared" si="8"/>
        <v>0</v>
      </c>
      <c r="BM66" s="2">
        <f t="shared" si="9"/>
        <v>0</v>
      </c>
      <c r="BN66" s="91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54"/>
      <c r="CA66" s="2">
        <f t="shared" si="10"/>
        <v>0</v>
      </c>
      <c r="CB66" s="2">
        <f t="shared" si="11"/>
        <v>0</v>
      </c>
      <c r="CC66" s="91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54"/>
      <c r="CP66" s="2">
        <f t="shared" si="12"/>
        <v>0</v>
      </c>
      <c r="CQ66" s="2">
        <f t="shared" si="13"/>
        <v>0</v>
      </c>
      <c r="CR66" s="91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54"/>
      <c r="DE66" s="2">
        <f t="shared" si="14"/>
        <v>0</v>
      </c>
      <c r="DF66" s="2">
        <f t="shared" si="15"/>
        <v>0</v>
      </c>
      <c r="DG66" s="91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54"/>
      <c r="DT66" s="2">
        <f t="shared" si="16"/>
        <v>0</v>
      </c>
      <c r="DU66" s="2">
        <f t="shared" si="17"/>
        <v>0</v>
      </c>
      <c r="DV66" s="91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54"/>
      <c r="EI66" s="2">
        <f t="shared" si="18"/>
        <v>0</v>
      </c>
      <c r="EJ66" s="2">
        <f t="shared" si="19"/>
        <v>0</v>
      </c>
      <c r="EK66" s="91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54"/>
      <c r="EX66" s="2">
        <f t="shared" si="20"/>
        <v>0</v>
      </c>
      <c r="EY66" s="2">
        <f t="shared" si="21"/>
        <v>0</v>
      </c>
    </row>
    <row r="67" spans="2:155">
      <c r="B67" s="51"/>
      <c r="D67" s="91"/>
      <c r="E67" s="2"/>
      <c r="F67" s="2"/>
      <c r="G67" s="2"/>
      <c r="H67" s="2"/>
      <c r="I67" s="2"/>
      <c r="J67" s="2"/>
      <c r="K67" s="2"/>
      <c r="L67" s="2"/>
      <c r="M67" s="2"/>
      <c r="N67" s="2"/>
      <c r="O67" s="127"/>
      <c r="P67" s="54"/>
      <c r="Q67" s="1">
        <f t="shared" si="0"/>
        <v>0</v>
      </c>
      <c r="R67" s="1">
        <f t="shared" si="1"/>
        <v>0</v>
      </c>
      <c r="S67" s="91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54"/>
      <c r="AF67" s="131" t="str">
        <f t="shared" si="2"/>
        <v/>
      </c>
      <c r="AG67" s="1">
        <f t="shared" si="3"/>
        <v>0</v>
      </c>
      <c r="AH67" s="1">
        <f t="shared" si="4"/>
        <v>0</v>
      </c>
      <c r="AI67" s="91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54"/>
      <c r="AV67" s="131" t="str">
        <f t="shared" si="5"/>
        <v/>
      </c>
      <c r="AW67" s="2">
        <f t="shared" si="6"/>
        <v>0</v>
      </c>
      <c r="AX67" s="2">
        <f t="shared" si="7"/>
        <v>0</v>
      </c>
      <c r="AY67" s="91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54"/>
      <c r="BL67" s="2">
        <f t="shared" si="8"/>
        <v>0</v>
      </c>
      <c r="BM67" s="2">
        <f t="shared" si="9"/>
        <v>0</v>
      </c>
      <c r="BN67" s="91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54"/>
      <c r="CA67" s="2">
        <f t="shared" si="10"/>
        <v>0</v>
      </c>
      <c r="CB67" s="2">
        <f t="shared" si="11"/>
        <v>0</v>
      </c>
      <c r="CC67" s="91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54"/>
      <c r="CP67" s="2">
        <f t="shared" si="12"/>
        <v>0</v>
      </c>
      <c r="CQ67" s="2">
        <f t="shared" si="13"/>
        <v>0</v>
      </c>
      <c r="CR67" s="91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54"/>
      <c r="DE67" s="2">
        <f t="shared" si="14"/>
        <v>0</v>
      </c>
      <c r="DF67" s="2">
        <f t="shared" si="15"/>
        <v>0</v>
      </c>
      <c r="DG67" s="91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54"/>
      <c r="DT67" s="2">
        <f t="shared" si="16"/>
        <v>0</v>
      </c>
      <c r="DU67" s="2">
        <f t="shared" si="17"/>
        <v>0</v>
      </c>
      <c r="DV67" s="91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54"/>
      <c r="EI67" s="2">
        <f t="shared" si="18"/>
        <v>0</v>
      </c>
      <c r="EJ67" s="2">
        <f t="shared" si="19"/>
        <v>0</v>
      </c>
      <c r="EK67" s="91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54"/>
      <c r="EX67" s="2">
        <f t="shared" si="20"/>
        <v>0</v>
      </c>
      <c r="EY67" s="2">
        <f t="shared" si="21"/>
        <v>0</v>
      </c>
    </row>
    <row r="68" spans="2:155">
      <c r="B68" s="51"/>
      <c r="D68" s="91"/>
      <c r="E68" s="2"/>
      <c r="F68" s="2"/>
      <c r="G68" s="2"/>
      <c r="H68" s="2"/>
      <c r="I68" s="2"/>
      <c r="J68" s="2"/>
      <c r="K68" s="2"/>
      <c r="L68" s="2"/>
      <c r="M68" s="2"/>
      <c r="N68" s="2"/>
      <c r="O68" s="127"/>
      <c r="P68" s="54"/>
      <c r="Q68" s="1">
        <f t="shared" ref="Q68:Q99" si="22">IF(M68&gt;0,J68,0)</f>
        <v>0</v>
      </c>
      <c r="R68" s="1">
        <f t="shared" ref="R68:R99" si="23">IF(N68&gt;0,K68,0)</f>
        <v>0</v>
      </c>
      <c r="S68" s="91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54"/>
      <c r="AF68" s="131" t="str">
        <f t="shared" ref="AF68:AF99" si="24">IF(V68="","",IF(AD68&lt;&gt;0,V68,IF(V68&lt;=0,0,IF(W68="*",1/V68,V68))))</f>
        <v/>
      </c>
      <c r="AG68" s="1">
        <f t="shared" ref="AG68:AG99" si="25">IF(AB68&gt;0,Y68,0)</f>
        <v>0</v>
      </c>
      <c r="AH68" s="1">
        <f t="shared" ref="AH68:AH99" si="26">IF(AC68&gt;0,AA68,0)</f>
        <v>0</v>
      </c>
      <c r="AI68" s="91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54"/>
      <c r="AV68" s="131" t="str">
        <f t="shared" ref="AV68:AV99" si="27">IF(AL68="","",IF(AT68&lt;&gt;0,AL68,IF(AL68&lt;=0,0,IF(AM68="*",1/AL68,AL68))))</f>
        <v/>
      </c>
      <c r="AW68" s="2">
        <f t="shared" ref="AW68:AW99" si="28">IF(AR68&gt;0,AO68,0)</f>
        <v>0</v>
      </c>
      <c r="AX68" s="2">
        <f t="shared" ref="AX68:AX99" si="29">IF(AS68&gt;0,AQ68,0)</f>
        <v>0</v>
      </c>
      <c r="AY68" s="91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54"/>
      <c r="BL68" s="2">
        <f t="shared" ref="BL68:BL99" si="30">IF(BH68&gt;0,BE68,0)</f>
        <v>0</v>
      </c>
      <c r="BM68" s="2">
        <f t="shared" ref="BM68:BM99" si="31">IF(BI68&gt;0,BG68,0)</f>
        <v>0</v>
      </c>
      <c r="BN68" s="91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54"/>
      <c r="CA68" s="2">
        <f t="shared" ref="CA68:CA99" si="32">IF(BW68&gt;0,BT68,0)</f>
        <v>0</v>
      </c>
      <c r="CB68" s="2">
        <f t="shared" ref="CB68:CB99" si="33">IF(BX68&gt;0,BV68,0)</f>
        <v>0</v>
      </c>
      <c r="CC68" s="91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54"/>
      <c r="CP68" s="2">
        <f t="shared" ref="CP68:CP99" si="34">IF(CL68&gt;0,CI68,0)</f>
        <v>0</v>
      </c>
      <c r="CQ68" s="2">
        <f t="shared" ref="CQ68:CQ99" si="35">IF(CM68&gt;0,CK68,0)</f>
        <v>0</v>
      </c>
      <c r="CR68" s="91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54"/>
      <c r="DE68" s="2">
        <f t="shared" ref="DE68:DE99" si="36">IF(DA68&gt;0,CX68,0)</f>
        <v>0</v>
      </c>
      <c r="DF68" s="2">
        <f t="shared" ref="DF68:DF99" si="37">IF(DB68&gt;0,CZ68,0)</f>
        <v>0</v>
      </c>
      <c r="DG68" s="91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54"/>
      <c r="DT68" s="2">
        <f t="shared" ref="DT68:DT99" si="38">IF(DP68&gt;0,DM68,0)</f>
        <v>0</v>
      </c>
      <c r="DU68" s="2">
        <f t="shared" ref="DU68:DU99" si="39">IF(DQ68&gt;0,DO68,0)</f>
        <v>0</v>
      </c>
      <c r="DV68" s="91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54"/>
      <c r="EI68" s="2">
        <f t="shared" ref="EI68:EI99" si="40">IF(EE68&gt;0,EB68,0)</f>
        <v>0</v>
      </c>
      <c r="EJ68" s="2">
        <f t="shared" ref="EJ68:EJ99" si="41">IF(EF68&gt;0,ED68,0)</f>
        <v>0</v>
      </c>
      <c r="EK68" s="91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54"/>
      <c r="EX68" s="2">
        <f t="shared" ref="EX68:EX99" si="42">IF(ET68&gt;0,EQ68,0)</f>
        <v>0</v>
      </c>
      <c r="EY68" s="2">
        <f t="shared" ref="EY68:EY99" si="43">IF(EU68&gt;0,ES68,0)</f>
        <v>0</v>
      </c>
    </row>
    <row r="69" spans="2:155">
      <c r="B69" s="51"/>
      <c r="D69" s="91"/>
      <c r="E69" s="2"/>
      <c r="F69" s="2"/>
      <c r="G69" s="2"/>
      <c r="H69" s="2"/>
      <c r="I69" s="2"/>
      <c r="J69" s="2"/>
      <c r="K69" s="2"/>
      <c r="L69" s="2"/>
      <c r="M69" s="2"/>
      <c r="N69" s="2"/>
      <c r="O69" s="127"/>
      <c r="P69" s="54"/>
      <c r="Q69" s="1">
        <f t="shared" si="22"/>
        <v>0</v>
      </c>
      <c r="R69" s="1">
        <f t="shared" si="23"/>
        <v>0</v>
      </c>
      <c r="S69" s="91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54"/>
      <c r="AF69" s="131" t="str">
        <f t="shared" si="24"/>
        <v/>
      </c>
      <c r="AG69" s="1">
        <f t="shared" si="25"/>
        <v>0</v>
      </c>
      <c r="AH69" s="1">
        <f t="shared" si="26"/>
        <v>0</v>
      </c>
      <c r="AI69" s="91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54"/>
      <c r="AV69" s="131" t="str">
        <f t="shared" si="27"/>
        <v/>
      </c>
      <c r="AW69" s="2">
        <f t="shared" si="28"/>
        <v>0</v>
      </c>
      <c r="AX69" s="2">
        <f t="shared" si="29"/>
        <v>0</v>
      </c>
      <c r="AY69" s="91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54"/>
      <c r="BL69" s="2">
        <f t="shared" si="30"/>
        <v>0</v>
      </c>
      <c r="BM69" s="2">
        <f t="shared" si="31"/>
        <v>0</v>
      </c>
      <c r="BN69" s="91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54"/>
      <c r="CA69" s="2">
        <f t="shared" si="32"/>
        <v>0</v>
      </c>
      <c r="CB69" s="2">
        <f t="shared" si="33"/>
        <v>0</v>
      </c>
      <c r="CC69" s="91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54"/>
      <c r="CP69" s="2">
        <f t="shared" si="34"/>
        <v>0</v>
      </c>
      <c r="CQ69" s="2">
        <f t="shared" si="35"/>
        <v>0</v>
      </c>
      <c r="CR69" s="91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54"/>
      <c r="DE69" s="2">
        <f t="shared" si="36"/>
        <v>0</v>
      </c>
      <c r="DF69" s="2">
        <f t="shared" si="37"/>
        <v>0</v>
      </c>
      <c r="DG69" s="91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54"/>
      <c r="DT69" s="2">
        <f t="shared" si="38"/>
        <v>0</v>
      </c>
      <c r="DU69" s="2">
        <f t="shared" si="39"/>
        <v>0</v>
      </c>
      <c r="DV69" s="91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54"/>
      <c r="EI69" s="2">
        <f t="shared" si="40"/>
        <v>0</v>
      </c>
      <c r="EJ69" s="2">
        <f t="shared" si="41"/>
        <v>0</v>
      </c>
      <c r="EK69" s="91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54"/>
      <c r="EX69" s="2">
        <f t="shared" si="42"/>
        <v>0</v>
      </c>
      <c r="EY69" s="2">
        <f t="shared" si="43"/>
        <v>0</v>
      </c>
    </row>
    <row r="70" spans="2:155">
      <c r="B70" s="51"/>
      <c r="D70" s="91"/>
      <c r="E70" s="2"/>
      <c r="F70" s="2"/>
      <c r="G70" s="2"/>
      <c r="H70" s="2"/>
      <c r="I70" s="2"/>
      <c r="J70" s="2"/>
      <c r="K70" s="2"/>
      <c r="L70" s="2"/>
      <c r="M70" s="2"/>
      <c r="N70" s="2"/>
      <c r="O70" s="127"/>
      <c r="P70" s="54"/>
      <c r="Q70" s="1">
        <f t="shared" si="22"/>
        <v>0</v>
      </c>
      <c r="R70" s="1">
        <f t="shared" si="23"/>
        <v>0</v>
      </c>
      <c r="S70" s="91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54"/>
      <c r="AF70" s="131" t="str">
        <f t="shared" si="24"/>
        <v/>
      </c>
      <c r="AG70" s="1">
        <f t="shared" si="25"/>
        <v>0</v>
      </c>
      <c r="AH70" s="1">
        <f t="shared" si="26"/>
        <v>0</v>
      </c>
      <c r="AI70" s="91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54"/>
      <c r="AV70" s="131" t="str">
        <f t="shared" si="27"/>
        <v/>
      </c>
      <c r="AW70" s="2">
        <f t="shared" si="28"/>
        <v>0</v>
      </c>
      <c r="AX70" s="2">
        <f t="shared" si="29"/>
        <v>0</v>
      </c>
      <c r="AY70" s="91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54"/>
      <c r="BL70" s="2">
        <f t="shared" si="30"/>
        <v>0</v>
      </c>
      <c r="BM70" s="2">
        <f t="shared" si="31"/>
        <v>0</v>
      </c>
      <c r="BN70" s="91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54"/>
      <c r="CA70" s="2">
        <f t="shared" si="32"/>
        <v>0</v>
      </c>
      <c r="CB70" s="2">
        <f t="shared" si="33"/>
        <v>0</v>
      </c>
      <c r="CC70" s="91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54"/>
      <c r="CP70" s="2">
        <f t="shared" si="34"/>
        <v>0</v>
      </c>
      <c r="CQ70" s="2">
        <f t="shared" si="35"/>
        <v>0</v>
      </c>
      <c r="CR70" s="91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54"/>
      <c r="DE70" s="2">
        <f t="shared" si="36"/>
        <v>0</v>
      </c>
      <c r="DF70" s="2">
        <f t="shared" si="37"/>
        <v>0</v>
      </c>
      <c r="DG70" s="91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54"/>
      <c r="DT70" s="2">
        <f t="shared" si="38"/>
        <v>0</v>
      </c>
      <c r="DU70" s="2">
        <f t="shared" si="39"/>
        <v>0</v>
      </c>
      <c r="DV70" s="91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54"/>
      <c r="EI70" s="2">
        <f t="shared" si="40"/>
        <v>0</v>
      </c>
      <c r="EJ70" s="2">
        <f t="shared" si="41"/>
        <v>0</v>
      </c>
      <c r="EK70" s="91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54"/>
      <c r="EX70" s="2">
        <f t="shared" si="42"/>
        <v>0</v>
      </c>
      <c r="EY70" s="2">
        <f t="shared" si="43"/>
        <v>0</v>
      </c>
    </row>
    <row r="71" spans="2:155">
      <c r="B71" s="51"/>
      <c r="D71" s="91"/>
      <c r="E71" s="2"/>
      <c r="F71" s="2"/>
      <c r="G71" s="2"/>
      <c r="H71" s="2"/>
      <c r="I71" s="2"/>
      <c r="J71" s="2"/>
      <c r="K71" s="2"/>
      <c r="L71" s="2"/>
      <c r="M71" s="2"/>
      <c r="N71" s="2"/>
      <c r="O71" s="127"/>
      <c r="P71" s="54"/>
      <c r="Q71" s="1">
        <f t="shared" si="22"/>
        <v>0</v>
      </c>
      <c r="R71" s="1">
        <f t="shared" si="23"/>
        <v>0</v>
      </c>
      <c r="S71" s="91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54"/>
      <c r="AF71" s="131" t="str">
        <f t="shared" si="24"/>
        <v/>
      </c>
      <c r="AG71" s="1">
        <f t="shared" si="25"/>
        <v>0</v>
      </c>
      <c r="AH71" s="1">
        <f t="shared" si="26"/>
        <v>0</v>
      </c>
      <c r="AI71" s="91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54"/>
      <c r="AV71" s="131" t="str">
        <f t="shared" si="27"/>
        <v/>
      </c>
      <c r="AW71" s="2">
        <f t="shared" si="28"/>
        <v>0</v>
      </c>
      <c r="AX71" s="2">
        <f t="shared" si="29"/>
        <v>0</v>
      </c>
      <c r="AY71" s="91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54"/>
      <c r="BL71" s="2">
        <f t="shared" si="30"/>
        <v>0</v>
      </c>
      <c r="BM71" s="2">
        <f t="shared" si="31"/>
        <v>0</v>
      </c>
      <c r="BN71" s="91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54"/>
      <c r="CA71" s="2">
        <f t="shared" si="32"/>
        <v>0</v>
      </c>
      <c r="CB71" s="2">
        <f t="shared" si="33"/>
        <v>0</v>
      </c>
      <c r="CC71" s="91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54"/>
      <c r="CP71" s="2">
        <f t="shared" si="34"/>
        <v>0</v>
      </c>
      <c r="CQ71" s="2">
        <f t="shared" si="35"/>
        <v>0</v>
      </c>
      <c r="CR71" s="91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54"/>
      <c r="DE71" s="2">
        <f t="shared" si="36"/>
        <v>0</v>
      </c>
      <c r="DF71" s="2">
        <f t="shared" si="37"/>
        <v>0</v>
      </c>
      <c r="DG71" s="91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54"/>
      <c r="DT71" s="2">
        <f t="shared" si="38"/>
        <v>0</v>
      </c>
      <c r="DU71" s="2">
        <f t="shared" si="39"/>
        <v>0</v>
      </c>
      <c r="DV71" s="91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54"/>
      <c r="EI71" s="2">
        <f t="shared" si="40"/>
        <v>0</v>
      </c>
      <c r="EJ71" s="2">
        <f t="shared" si="41"/>
        <v>0</v>
      </c>
      <c r="EK71" s="91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54"/>
      <c r="EX71" s="2">
        <f t="shared" si="42"/>
        <v>0</v>
      </c>
      <c r="EY71" s="2">
        <f t="shared" si="43"/>
        <v>0</v>
      </c>
    </row>
    <row r="72" spans="2:155">
      <c r="B72" s="51"/>
      <c r="D72" s="91"/>
      <c r="E72" s="2"/>
      <c r="F72" s="2"/>
      <c r="G72" s="2"/>
      <c r="H72" s="2"/>
      <c r="I72" s="2"/>
      <c r="J72" s="2"/>
      <c r="K72" s="2"/>
      <c r="L72" s="2"/>
      <c r="M72" s="2"/>
      <c r="N72" s="2"/>
      <c r="O72" s="127"/>
      <c r="P72" s="54"/>
      <c r="Q72" s="1">
        <f t="shared" si="22"/>
        <v>0</v>
      </c>
      <c r="R72" s="1">
        <f t="shared" si="23"/>
        <v>0</v>
      </c>
      <c r="S72" s="91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54"/>
      <c r="AF72" s="131" t="str">
        <f t="shared" si="24"/>
        <v/>
      </c>
      <c r="AG72" s="1">
        <f t="shared" si="25"/>
        <v>0</v>
      </c>
      <c r="AH72" s="1">
        <f t="shared" si="26"/>
        <v>0</v>
      </c>
      <c r="AI72" s="91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54"/>
      <c r="AV72" s="131" t="str">
        <f t="shared" si="27"/>
        <v/>
      </c>
      <c r="AW72" s="2">
        <f t="shared" si="28"/>
        <v>0</v>
      </c>
      <c r="AX72" s="2">
        <f t="shared" si="29"/>
        <v>0</v>
      </c>
      <c r="AY72" s="91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54"/>
      <c r="BL72" s="2">
        <f t="shared" si="30"/>
        <v>0</v>
      </c>
      <c r="BM72" s="2">
        <f t="shared" si="31"/>
        <v>0</v>
      </c>
      <c r="BN72" s="91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54"/>
      <c r="CA72" s="2">
        <f t="shared" si="32"/>
        <v>0</v>
      </c>
      <c r="CB72" s="2">
        <f t="shared" si="33"/>
        <v>0</v>
      </c>
      <c r="CC72" s="91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54"/>
      <c r="CP72" s="2">
        <f t="shared" si="34"/>
        <v>0</v>
      </c>
      <c r="CQ72" s="2">
        <f t="shared" si="35"/>
        <v>0</v>
      </c>
      <c r="CR72" s="91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54"/>
      <c r="DE72" s="2">
        <f t="shared" si="36"/>
        <v>0</v>
      </c>
      <c r="DF72" s="2">
        <f t="shared" si="37"/>
        <v>0</v>
      </c>
      <c r="DG72" s="91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54"/>
      <c r="DT72" s="2">
        <f t="shared" si="38"/>
        <v>0</v>
      </c>
      <c r="DU72" s="2">
        <f t="shared" si="39"/>
        <v>0</v>
      </c>
      <c r="DV72" s="91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54"/>
      <c r="EI72" s="2">
        <f t="shared" si="40"/>
        <v>0</v>
      </c>
      <c r="EJ72" s="2">
        <f t="shared" si="41"/>
        <v>0</v>
      </c>
      <c r="EK72" s="91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54"/>
      <c r="EX72" s="2">
        <f t="shared" si="42"/>
        <v>0</v>
      </c>
      <c r="EY72" s="2">
        <f t="shared" si="43"/>
        <v>0</v>
      </c>
    </row>
    <row r="73" spans="2:155">
      <c r="B73" s="51"/>
      <c r="D73" s="91"/>
      <c r="E73" s="2"/>
      <c r="F73" s="2"/>
      <c r="G73" s="2"/>
      <c r="H73" s="2"/>
      <c r="I73" s="2"/>
      <c r="J73" s="2"/>
      <c r="K73" s="2"/>
      <c r="L73" s="2"/>
      <c r="M73" s="2"/>
      <c r="N73" s="2"/>
      <c r="O73" s="127"/>
      <c r="P73" s="54"/>
      <c r="Q73" s="1">
        <f t="shared" si="22"/>
        <v>0</v>
      </c>
      <c r="R73" s="1">
        <f t="shared" si="23"/>
        <v>0</v>
      </c>
      <c r="S73" s="91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54"/>
      <c r="AF73" s="131" t="str">
        <f t="shared" si="24"/>
        <v/>
      </c>
      <c r="AG73" s="1">
        <f t="shared" si="25"/>
        <v>0</v>
      </c>
      <c r="AH73" s="1">
        <f t="shared" si="26"/>
        <v>0</v>
      </c>
      <c r="AI73" s="91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54"/>
      <c r="AV73" s="131" t="str">
        <f t="shared" si="27"/>
        <v/>
      </c>
      <c r="AW73" s="2">
        <f t="shared" si="28"/>
        <v>0</v>
      </c>
      <c r="AX73" s="2">
        <f t="shared" si="29"/>
        <v>0</v>
      </c>
      <c r="AY73" s="91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54"/>
      <c r="BL73" s="2">
        <f t="shared" si="30"/>
        <v>0</v>
      </c>
      <c r="BM73" s="2">
        <f t="shared" si="31"/>
        <v>0</v>
      </c>
      <c r="BN73" s="91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54"/>
      <c r="CA73" s="2">
        <f t="shared" si="32"/>
        <v>0</v>
      </c>
      <c r="CB73" s="2">
        <f t="shared" si="33"/>
        <v>0</v>
      </c>
      <c r="CC73" s="91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54"/>
      <c r="CP73" s="2">
        <f t="shared" si="34"/>
        <v>0</v>
      </c>
      <c r="CQ73" s="2">
        <f t="shared" si="35"/>
        <v>0</v>
      </c>
      <c r="CR73" s="91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54"/>
      <c r="DE73" s="2">
        <f t="shared" si="36"/>
        <v>0</v>
      </c>
      <c r="DF73" s="2">
        <f t="shared" si="37"/>
        <v>0</v>
      </c>
      <c r="DG73" s="91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54"/>
      <c r="DT73" s="2">
        <f t="shared" si="38"/>
        <v>0</v>
      </c>
      <c r="DU73" s="2">
        <f t="shared" si="39"/>
        <v>0</v>
      </c>
      <c r="DV73" s="91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54"/>
      <c r="EI73" s="2">
        <f t="shared" si="40"/>
        <v>0</v>
      </c>
      <c r="EJ73" s="2">
        <f t="shared" si="41"/>
        <v>0</v>
      </c>
      <c r="EK73" s="91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54"/>
      <c r="EX73" s="2">
        <f t="shared" si="42"/>
        <v>0</v>
      </c>
      <c r="EY73" s="2">
        <f t="shared" si="43"/>
        <v>0</v>
      </c>
    </row>
    <row r="74" spans="2:155">
      <c r="B74" s="51"/>
      <c r="D74" s="91"/>
      <c r="E74" s="2"/>
      <c r="F74" s="2"/>
      <c r="G74" s="2"/>
      <c r="H74" s="2"/>
      <c r="I74" s="2"/>
      <c r="J74" s="2"/>
      <c r="K74" s="2"/>
      <c r="L74" s="2"/>
      <c r="M74" s="2"/>
      <c r="N74" s="2"/>
      <c r="O74" s="127"/>
      <c r="P74" s="54"/>
      <c r="Q74" s="1">
        <f t="shared" si="22"/>
        <v>0</v>
      </c>
      <c r="R74" s="1">
        <f t="shared" si="23"/>
        <v>0</v>
      </c>
      <c r="S74" s="91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54"/>
      <c r="AF74" s="131" t="str">
        <f t="shared" si="24"/>
        <v/>
      </c>
      <c r="AG74" s="1">
        <f t="shared" si="25"/>
        <v>0</v>
      </c>
      <c r="AH74" s="1">
        <f t="shared" si="26"/>
        <v>0</v>
      </c>
      <c r="AI74" s="91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54"/>
      <c r="AV74" s="131" t="str">
        <f t="shared" si="27"/>
        <v/>
      </c>
      <c r="AW74" s="2">
        <f t="shared" si="28"/>
        <v>0</v>
      </c>
      <c r="AX74" s="2">
        <f t="shared" si="29"/>
        <v>0</v>
      </c>
      <c r="AY74" s="91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54"/>
      <c r="BL74" s="2">
        <f t="shared" si="30"/>
        <v>0</v>
      </c>
      <c r="BM74" s="2">
        <f t="shared" si="31"/>
        <v>0</v>
      </c>
      <c r="BN74" s="91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54"/>
      <c r="CA74" s="2">
        <f t="shared" si="32"/>
        <v>0</v>
      </c>
      <c r="CB74" s="2">
        <f t="shared" si="33"/>
        <v>0</v>
      </c>
      <c r="CC74" s="91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54"/>
      <c r="CP74" s="2">
        <f t="shared" si="34"/>
        <v>0</v>
      </c>
      <c r="CQ74" s="2">
        <f t="shared" si="35"/>
        <v>0</v>
      </c>
      <c r="CR74" s="91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54"/>
      <c r="DE74" s="2">
        <f t="shared" si="36"/>
        <v>0</v>
      </c>
      <c r="DF74" s="2">
        <f t="shared" si="37"/>
        <v>0</v>
      </c>
      <c r="DG74" s="91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54"/>
      <c r="DT74" s="2">
        <f t="shared" si="38"/>
        <v>0</v>
      </c>
      <c r="DU74" s="2">
        <f t="shared" si="39"/>
        <v>0</v>
      </c>
      <c r="DV74" s="91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54"/>
      <c r="EI74" s="2">
        <f t="shared" si="40"/>
        <v>0</v>
      </c>
      <c r="EJ74" s="2">
        <f t="shared" si="41"/>
        <v>0</v>
      </c>
      <c r="EK74" s="91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54"/>
      <c r="EX74" s="2">
        <f t="shared" si="42"/>
        <v>0</v>
      </c>
      <c r="EY74" s="2">
        <f t="shared" si="43"/>
        <v>0</v>
      </c>
    </row>
    <row r="75" spans="2:155">
      <c r="B75" s="51"/>
      <c r="D75" s="91"/>
      <c r="E75" s="2"/>
      <c r="F75" s="2"/>
      <c r="G75" s="2"/>
      <c r="H75" s="2"/>
      <c r="I75" s="2"/>
      <c r="J75" s="2"/>
      <c r="K75" s="2"/>
      <c r="L75" s="2"/>
      <c r="M75" s="2"/>
      <c r="N75" s="2"/>
      <c r="O75" s="127"/>
      <c r="P75" s="54"/>
      <c r="Q75" s="1">
        <f t="shared" si="22"/>
        <v>0</v>
      </c>
      <c r="R75" s="1">
        <f t="shared" si="23"/>
        <v>0</v>
      </c>
      <c r="S75" s="91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54"/>
      <c r="AF75" s="131" t="str">
        <f t="shared" si="24"/>
        <v/>
      </c>
      <c r="AG75" s="1">
        <f t="shared" si="25"/>
        <v>0</v>
      </c>
      <c r="AH75" s="1">
        <f t="shared" si="26"/>
        <v>0</v>
      </c>
      <c r="AI75" s="91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54"/>
      <c r="AV75" s="131" t="str">
        <f t="shared" si="27"/>
        <v/>
      </c>
      <c r="AW75" s="2">
        <f t="shared" si="28"/>
        <v>0</v>
      </c>
      <c r="AX75" s="2">
        <f t="shared" si="29"/>
        <v>0</v>
      </c>
      <c r="AY75" s="91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54"/>
      <c r="BL75" s="2">
        <f t="shared" si="30"/>
        <v>0</v>
      </c>
      <c r="BM75" s="2">
        <f t="shared" si="31"/>
        <v>0</v>
      </c>
      <c r="BN75" s="91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54"/>
      <c r="CA75" s="2">
        <f t="shared" si="32"/>
        <v>0</v>
      </c>
      <c r="CB75" s="2">
        <f t="shared" si="33"/>
        <v>0</v>
      </c>
      <c r="CC75" s="91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54"/>
      <c r="CP75" s="2">
        <f t="shared" si="34"/>
        <v>0</v>
      </c>
      <c r="CQ75" s="2">
        <f t="shared" si="35"/>
        <v>0</v>
      </c>
      <c r="CR75" s="91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54"/>
      <c r="DE75" s="2">
        <f t="shared" si="36"/>
        <v>0</v>
      </c>
      <c r="DF75" s="2">
        <f t="shared" si="37"/>
        <v>0</v>
      </c>
      <c r="DG75" s="91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54"/>
      <c r="DT75" s="2">
        <f t="shared" si="38"/>
        <v>0</v>
      </c>
      <c r="DU75" s="2">
        <f t="shared" si="39"/>
        <v>0</v>
      </c>
      <c r="DV75" s="91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54"/>
      <c r="EI75" s="2">
        <f t="shared" si="40"/>
        <v>0</v>
      </c>
      <c r="EJ75" s="2">
        <f t="shared" si="41"/>
        <v>0</v>
      </c>
      <c r="EK75" s="91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54"/>
      <c r="EX75" s="2">
        <f t="shared" si="42"/>
        <v>0</v>
      </c>
      <c r="EY75" s="2">
        <f t="shared" si="43"/>
        <v>0</v>
      </c>
    </row>
    <row r="76" spans="2:155">
      <c r="B76" s="51"/>
      <c r="D76" s="91"/>
      <c r="E76" s="2"/>
      <c r="F76" s="2"/>
      <c r="G76" s="2"/>
      <c r="H76" s="2"/>
      <c r="I76" s="2"/>
      <c r="J76" s="2"/>
      <c r="K76" s="2"/>
      <c r="L76" s="2"/>
      <c r="M76" s="2"/>
      <c r="N76" s="2"/>
      <c r="O76" s="127"/>
      <c r="P76" s="54"/>
      <c r="Q76" s="1">
        <f t="shared" si="22"/>
        <v>0</v>
      </c>
      <c r="R76" s="1">
        <f t="shared" si="23"/>
        <v>0</v>
      </c>
      <c r="S76" s="91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54"/>
      <c r="AF76" s="131" t="str">
        <f t="shared" si="24"/>
        <v/>
      </c>
      <c r="AG76" s="1">
        <f t="shared" si="25"/>
        <v>0</v>
      </c>
      <c r="AH76" s="1">
        <f t="shared" si="26"/>
        <v>0</v>
      </c>
      <c r="AI76" s="91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54"/>
      <c r="AV76" s="131" t="str">
        <f t="shared" si="27"/>
        <v/>
      </c>
      <c r="AW76" s="2">
        <f t="shared" si="28"/>
        <v>0</v>
      </c>
      <c r="AX76" s="2">
        <f t="shared" si="29"/>
        <v>0</v>
      </c>
      <c r="AY76" s="91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54"/>
      <c r="BL76" s="2">
        <f t="shared" si="30"/>
        <v>0</v>
      </c>
      <c r="BM76" s="2">
        <f t="shared" si="31"/>
        <v>0</v>
      </c>
      <c r="BN76" s="91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54"/>
      <c r="CA76" s="2">
        <f t="shared" si="32"/>
        <v>0</v>
      </c>
      <c r="CB76" s="2">
        <f t="shared" si="33"/>
        <v>0</v>
      </c>
      <c r="CC76" s="91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54"/>
      <c r="CP76" s="2">
        <f t="shared" si="34"/>
        <v>0</v>
      </c>
      <c r="CQ76" s="2">
        <f t="shared" si="35"/>
        <v>0</v>
      </c>
      <c r="CR76" s="91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54"/>
      <c r="DE76" s="2">
        <f t="shared" si="36"/>
        <v>0</v>
      </c>
      <c r="DF76" s="2">
        <f t="shared" si="37"/>
        <v>0</v>
      </c>
      <c r="DG76" s="91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54"/>
      <c r="DT76" s="2">
        <f t="shared" si="38"/>
        <v>0</v>
      </c>
      <c r="DU76" s="2">
        <f t="shared" si="39"/>
        <v>0</v>
      </c>
      <c r="DV76" s="91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54"/>
      <c r="EI76" s="2">
        <f t="shared" si="40"/>
        <v>0</v>
      </c>
      <c r="EJ76" s="2">
        <f t="shared" si="41"/>
        <v>0</v>
      </c>
      <c r="EK76" s="91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54"/>
      <c r="EX76" s="2">
        <f t="shared" si="42"/>
        <v>0</v>
      </c>
      <c r="EY76" s="2">
        <f t="shared" si="43"/>
        <v>0</v>
      </c>
    </row>
    <row r="77" spans="2:155">
      <c r="B77" s="51"/>
      <c r="D77" s="91"/>
      <c r="E77" s="2"/>
      <c r="F77" s="2"/>
      <c r="G77" s="2"/>
      <c r="H77" s="2"/>
      <c r="I77" s="2"/>
      <c r="J77" s="2"/>
      <c r="K77" s="2"/>
      <c r="L77" s="2"/>
      <c r="M77" s="2"/>
      <c r="N77" s="2"/>
      <c r="O77" s="127"/>
      <c r="P77" s="54"/>
      <c r="Q77" s="1">
        <f t="shared" si="22"/>
        <v>0</v>
      </c>
      <c r="R77" s="1">
        <f t="shared" si="23"/>
        <v>0</v>
      </c>
      <c r="S77" s="91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54"/>
      <c r="AF77" s="131" t="str">
        <f t="shared" si="24"/>
        <v/>
      </c>
      <c r="AG77" s="1">
        <f t="shared" si="25"/>
        <v>0</v>
      </c>
      <c r="AH77" s="1">
        <f t="shared" si="26"/>
        <v>0</v>
      </c>
      <c r="AI77" s="91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54"/>
      <c r="AV77" s="131" t="str">
        <f t="shared" si="27"/>
        <v/>
      </c>
      <c r="AW77" s="2">
        <f t="shared" si="28"/>
        <v>0</v>
      </c>
      <c r="AX77" s="2">
        <f t="shared" si="29"/>
        <v>0</v>
      </c>
      <c r="AY77" s="91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54"/>
      <c r="BL77" s="2">
        <f t="shared" si="30"/>
        <v>0</v>
      </c>
      <c r="BM77" s="2">
        <f t="shared" si="31"/>
        <v>0</v>
      </c>
      <c r="BN77" s="91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54"/>
      <c r="CA77" s="2">
        <f t="shared" si="32"/>
        <v>0</v>
      </c>
      <c r="CB77" s="2">
        <f t="shared" si="33"/>
        <v>0</v>
      </c>
      <c r="CC77" s="91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54"/>
      <c r="CP77" s="2">
        <f t="shared" si="34"/>
        <v>0</v>
      </c>
      <c r="CQ77" s="2">
        <f t="shared" si="35"/>
        <v>0</v>
      </c>
      <c r="CR77" s="91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54"/>
      <c r="DE77" s="2">
        <f t="shared" si="36"/>
        <v>0</v>
      </c>
      <c r="DF77" s="2">
        <f t="shared" si="37"/>
        <v>0</v>
      </c>
      <c r="DG77" s="91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54"/>
      <c r="DT77" s="2">
        <f t="shared" si="38"/>
        <v>0</v>
      </c>
      <c r="DU77" s="2">
        <f t="shared" si="39"/>
        <v>0</v>
      </c>
      <c r="DV77" s="91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54"/>
      <c r="EI77" s="2">
        <f t="shared" si="40"/>
        <v>0</v>
      </c>
      <c r="EJ77" s="2">
        <f t="shared" si="41"/>
        <v>0</v>
      </c>
      <c r="EK77" s="91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54"/>
      <c r="EX77" s="2">
        <f t="shared" si="42"/>
        <v>0</v>
      </c>
      <c r="EY77" s="2">
        <f t="shared" si="43"/>
        <v>0</v>
      </c>
    </row>
    <row r="78" spans="2:155">
      <c r="B78" s="51"/>
      <c r="D78" s="91"/>
      <c r="E78" s="2"/>
      <c r="F78" s="2"/>
      <c r="G78" s="2"/>
      <c r="H78" s="2"/>
      <c r="I78" s="2"/>
      <c r="J78" s="2"/>
      <c r="K78" s="2"/>
      <c r="L78" s="2"/>
      <c r="M78" s="2"/>
      <c r="N78" s="2"/>
      <c r="O78" s="127"/>
      <c r="P78" s="54"/>
      <c r="Q78" s="1">
        <f t="shared" si="22"/>
        <v>0</v>
      </c>
      <c r="R78" s="1">
        <f t="shared" si="23"/>
        <v>0</v>
      </c>
      <c r="S78" s="91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54"/>
      <c r="AF78" s="131" t="str">
        <f t="shared" si="24"/>
        <v/>
      </c>
      <c r="AG78" s="1">
        <f t="shared" si="25"/>
        <v>0</v>
      </c>
      <c r="AH78" s="1">
        <f t="shared" si="26"/>
        <v>0</v>
      </c>
      <c r="AI78" s="91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54"/>
      <c r="AV78" s="131" t="str">
        <f t="shared" si="27"/>
        <v/>
      </c>
      <c r="AW78" s="2">
        <f t="shared" si="28"/>
        <v>0</v>
      </c>
      <c r="AX78" s="2">
        <f t="shared" si="29"/>
        <v>0</v>
      </c>
      <c r="AY78" s="91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54"/>
      <c r="BL78" s="2">
        <f t="shared" si="30"/>
        <v>0</v>
      </c>
      <c r="BM78" s="2">
        <f t="shared" si="31"/>
        <v>0</v>
      </c>
      <c r="BN78" s="91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54"/>
      <c r="CA78" s="2">
        <f t="shared" si="32"/>
        <v>0</v>
      </c>
      <c r="CB78" s="2">
        <f t="shared" si="33"/>
        <v>0</v>
      </c>
      <c r="CC78" s="91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54"/>
      <c r="CP78" s="2">
        <f t="shared" si="34"/>
        <v>0</v>
      </c>
      <c r="CQ78" s="2">
        <f t="shared" si="35"/>
        <v>0</v>
      </c>
      <c r="CR78" s="91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54"/>
      <c r="DE78" s="2">
        <f t="shared" si="36"/>
        <v>0</v>
      </c>
      <c r="DF78" s="2">
        <f t="shared" si="37"/>
        <v>0</v>
      </c>
      <c r="DG78" s="91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54"/>
      <c r="DT78" s="2">
        <f t="shared" si="38"/>
        <v>0</v>
      </c>
      <c r="DU78" s="2">
        <f t="shared" si="39"/>
        <v>0</v>
      </c>
      <c r="DV78" s="91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54"/>
      <c r="EI78" s="2">
        <f t="shared" si="40"/>
        <v>0</v>
      </c>
      <c r="EJ78" s="2">
        <f t="shared" si="41"/>
        <v>0</v>
      </c>
      <c r="EK78" s="91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54"/>
      <c r="EX78" s="2">
        <f t="shared" si="42"/>
        <v>0</v>
      </c>
      <c r="EY78" s="2">
        <f t="shared" si="43"/>
        <v>0</v>
      </c>
    </row>
    <row r="79" spans="2:155">
      <c r="B79" s="51"/>
      <c r="D79" s="91"/>
      <c r="E79" s="2"/>
      <c r="F79" s="2"/>
      <c r="G79" s="2"/>
      <c r="H79" s="2"/>
      <c r="I79" s="2"/>
      <c r="J79" s="2"/>
      <c r="K79" s="2"/>
      <c r="L79" s="2"/>
      <c r="M79" s="2"/>
      <c r="N79" s="2"/>
      <c r="O79" s="127"/>
      <c r="P79" s="54"/>
      <c r="Q79" s="1">
        <f t="shared" si="22"/>
        <v>0</v>
      </c>
      <c r="R79" s="1">
        <f t="shared" si="23"/>
        <v>0</v>
      </c>
      <c r="S79" s="91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54"/>
      <c r="AF79" s="131" t="str">
        <f t="shared" si="24"/>
        <v/>
      </c>
      <c r="AG79" s="1">
        <f t="shared" si="25"/>
        <v>0</v>
      </c>
      <c r="AH79" s="1">
        <f t="shared" si="26"/>
        <v>0</v>
      </c>
      <c r="AI79" s="91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54"/>
      <c r="AV79" s="131" t="str">
        <f t="shared" si="27"/>
        <v/>
      </c>
      <c r="AW79" s="2">
        <f t="shared" si="28"/>
        <v>0</v>
      </c>
      <c r="AX79" s="2">
        <f t="shared" si="29"/>
        <v>0</v>
      </c>
      <c r="AY79" s="91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54"/>
      <c r="BL79" s="2">
        <f t="shared" si="30"/>
        <v>0</v>
      </c>
      <c r="BM79" s="2">
        <f t="shared" si="31"/>
        <v>0</v>
      </c>
      <c r="BN79" s="91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54"/>
      <c r="CA79" s="2">
        <f t="shared" si="32"/>
        <v>0</v>
      </c>
      <c r="CB79" s="2">
        <f t="shared" si="33"/>
        <v>0</v>
      </c>
      <c r="CC79" s="91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54"/>
      <c r="CP79" s="2">
        <f t="shared" si="34"/>
        <v>0</v>
      </c>
      <c r="CQ79" s="2">
        <f t="shared" si="35"/>
        <v>0</v>
      </c>
      <c r="CR79" s="91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54"/>
      <c r="DE79" s="2">
        <f t="shared" si="36"/>
        <v>0</v>
      </c>
      <c r="DF79" s="2">
        <f t="shared" si="37"/>
        <v>0</v>
      </c>
      <c r="DG79" s="91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54"/>
      <c r="DT79" s="2">
        <f t="shared" si="38"/>
        <v>0</v>
      </c>
      <c r="DU79" s="2">
        <f t="shared" si="39"/>
        <v>0</v>
      </c>
      <c r="DV79" s="91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54"/>
      <c r="EI79" s="2">
        <f t="shared" si="40"/>
        <v>0</v>
      </c>
      <c r="EJ79" s="2">
        <f t="shared" si="41"/>
        <v>0</v>
      </c>
      <c r="EK79" s="91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54"/>
      <c r="EX79" s="2">
        <f t="shared" si="42"/>
        <v>0</v>
      </c>
      <c r="EY79" s="2">
        <f t="shared" si="43"/>
        <v>0</v>
      </c>
    </row>
    <row r="80" spans="2:155">
      <c r="B80" s="51"/>
      <c r="D80" s="91"/>
      <c r="E80" s="2"/>
      <c r="F80" s="2"/>
      <c r="G80" s="2"/>
      <c r="H80" s="2"/>
      <c r="I80" s="2"/>
      <c r="J80" s="2"/>
      <c r="K80" s="2"/>
      <c r="L80" s="2"/>
      <c r="M80" s="2"/>
      <c r="N80" s="2"/>
      <c r="O80" s="127"/>
      <c r="P80" s="54"/>
      <c r="Q80" s="1">
        <f t="shared" si="22"/>
        <v>0</v>
      </c>
      <c r="R80" s="1">
        <f t="shared" si="23"/>
        <v>0</v>
      </c>
      <c r="S80" s="91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54"/>
      <c r="AF80" s="131" t="str">
        <f t="shared" si="24"/>
        <v/>
      </c>
      <c r="AG80" s="1">
        <f t="shared" si="25"/>
        <v>0</v>
      </c>
      <c r="AH80" s="1">
        <f t="shared" si="26"/>
        <v>0</v>
      </c>
      <c r="AI80" s="91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54"/>
      <c r="AV80" s="131" t="str">
        <f t="shared" si="27"/>
        <v/>
      </c>
      <c r="AW80" s="2">
        <f t="shared" si="28"/>
        <v>0</v>
      </c>
      <c r="AX80" s="2">
        <f t="shared" si="29"/>
        <v>0</v>
      </c>
      <c r="AY80" s="91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54"/>
      <c r="BL80" s="2">
        <f t="shared" si="30"/>
        <v>0</v>
      </c>
      <c r="BM80" s="2">
        <f t="shared" si="31"/>
        <v>0</v>
      </c>
      <c r="BN80" s="91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54"/>
      <c r="CA80" s="2">
        <f t="shared" si="32"/>
        <v>0</v>
      </c>
      <c r="CB80" s="2">
        <f t="shared" si="33"/>
        <v>0</v>
      </c>
      <c r="CC80" s="91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54"/>
      <c r="CP80" s="2">
        <f t="shared" si="34"/>
        <v>0</v>
      </c>
      <c r="CQ80" s="2">
        <f t="shared" si="35"/>
        <v>0</v>
      </c>
      <c r="CR80" s="91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54"/>
      <c r="DE80" s="2">
        <f t="shared" si="36"/>
        <v>0</v>
      </c>
      <c r="DF80" s="2">
        <f t="shared" si="37"/>
        <v>0</v>
      </c>
      <c r="DG80" s="91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54"/>
      <c r="DT80" s="2">
        <f t="shared" si="38"/>
        <v>0</v>
      </c>
      <c r="DU80" s="2">
        <f t="shared" si="39"/>
        <v>0</v>
      </c>
      <c r="DV80" s="91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54"/>
      <c r="EI80" s="2">
        <f t="shared" si="40"/>
        <v>0</v>
      </c>
      <c r="EJ80" s="2">
        <f t="shared" si="41"/>
        <v>0</v>
      </c>
      <c r="EK80" s="91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54"/>
      <c r="EX80" s="2">
        <f t="shared" si="42"/>
        <v>0</v>
      </c>
      <c r="EY80" s="2">
        <f t="shared" si="43"/>
        <v>0</v>
      </c>
    </row>
    <row r="81" spans="2:155">
      <c r="B81" s="51"/>
      <c r="D81" s="91"/>
      <c r="E81" s="2"/>
      <c r="F81" s="2"/>
      <c r="G81" s="2"/>
      <c r="H81" s="2"/>
      <c r="I81" s="2"/>
      <c r="J81" s="2"/>
      <c r="K81" s="2"/>
      <c r="L81" s="2"/>
      <c r="M81" s="2"/>
      <c r="N81" s="2"/>
      <c r="O81" s="127"/>
      <c r="P81" s="54"/>
      <c r="Q81" s="1">
        <f t="shared" si="22"/>
        <v>0</v>
      </c>
      <c r="R81" s="1">
        <f t="shared" si="23"/>
        <v>0</v>
      </c>
      <c r="S81" s="91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54"/>
      <c r="AF81" s="131" t="str">
        <f t="shared" si="24"/>
        <v/>
      </c>
      <c r="AG81" s="1">
        <f t="shared" si="25"/>
        <v>0</v>
      </c>
      <c r="AH81" s="1">
        <f t="shared" si="26"/>
        <v>0</v>
      </c>
      <c r="AI81" s="91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54"/>
      <c r="AV81" s="131" t="str">
        <f t="shared" si="27"/>
        <v/>
      </c>
      <c r="AW81" s="2">
        <f t="shared" si="28"/>
        <v>0</v>
      </c>
      <c r="AX81" s="2">
        <f t="shared" si="29"/>
        <v>0</v>
      </c>
      <c r="AY81" s="91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54"/>
      <c r="BL81" s="2">
        <f t="shared" si="30"/>
        <v>0</v>
      </c>
      <c r="BM81" s="2">
        <f t="shared" si="31"/>
        <v>0</v>
      </c>
      <c r="BN81" s="91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54"/>
      <c r="CA81" s="2">
        <f t="shared" si="32"/>
        <v>0</v>
      </c>
      <c r="CB81" s="2">
        <f t="shared" si="33"/>
        <v>0</v>
      </c>
      <c r="CC81" s="91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54"/>
      <c r="CP81" s="2">
        <f t="shared" si="34"/>
        <v>0</v>
      </c>
      <c r="CQ81" s="2">
        <f t="shared" si="35"/>
        <v>0</v>
      </c>
      <c r="CR81" s="91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54"/>
      <c r="DE81" s="2">
        <f t="shared" si="36"/>
        <v>0</v>
      </c>
      <c r="DF81" s="2">
        <f t="shared" si="37"/>
        <v>0</v>
      </c>
      <c r="DG81" s="91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54"/>
      <c r="DT81" s="2">
        <f t="shared" si="38"/>
        <v>0</v>
      </c>
      <c r="DU81" s="2">
        <f t="shared" si="39"/>
        <v>0</v>
      </c>
      <c r="DV81" s="91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54"/>
      <c r="EI81" s="2">
        <f t="shared" si="40"/>
        <v>0</v>
      </c>
      <c r="EJ81" s="2">
        <f t="shared" si="41"/>
        <v>0</v>
      </c>
      <c r="EK81" s="91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54"/>
      <c r="EX81" s="2">
        <f t="shared" si="42"/>
        <v>0</v>
      </c>
      <c r="EY81" s="2">
        <f t="shared" si="43"/>
        <v>0</v>
      </c>
    </row>
    <row r="82" spans="2:155">
      <c r="B82" s="51"/>
      <c r="D82" s="91"/>
      <c r="E82" s="2"/>
      <c r="F82" s="2"/>
      <c r="G82" s="2"/>
      <c r="H82" s="2"/>
      <c r="I82" s="2"/>
      <c r="J82" s="2"/>
      <c r="K82" s="2"/>
      <c r="L82" s="2"/>
      <c r="M82" s="2"/>
      <c r="N82" s="2"/>
      <c r="O82" s="127"/>
      <c r="P82" s="54"/>
      <c r="Q82" s="1">
        <f t="shared" si="22"/>
        <v>0</v>
      </c>
      <c r="R82" s="1">
        <f t="shared" si="23"/>
        <v>0</v>
      </c>
      <c r="S82" s="91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54"/>
      <c r="AF82" s="131" t="str">
        <f t="shared" si="24"/>
        <v/>
      </c>
      <c r="AG82" s="1">
        <f t="shared" si="25"/>
        <v>0</v>
      </c>
      <c r="AH82" s="1">
        <f t="shared" si="26"/>
        <v>0</v>
      </c>
      <c r="AI82" s="91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54"/>
      <c r="AV82" s="131" t="str">
        <f t="shared" si="27"/>
        <v/>
      </c>
      <c r="AW82" s="2">
        <f t="shared" si="28"/>
        <v>0</v>
      </c>
      <c r="AX82" s="2">
        <f t="shared" si="29"/>
        <v>0</v>
      </c>
      <c r="AY82" s="91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54"/>
      <c r="BL82" s="2">
        <f t="shared" si="30"/>
        <v>0</v>
      </c>
      <c r="BM82" s="2">
        <f t="shared" si="31"/>
        <v>0</v>
      </c>
      <c r="BN82" s="91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54"/>
      <c r="CA82" s="2">
        <f t="shared" si="32"/>
        <v>0</v>
      </c>
      <c r="CB82" s="2">
        <f t="shared" si="33"/>
        <v>0</v>
      </c>
      <c r="CC82" s="91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54"/>
      <c r="CP82" s="2">
        <f t="shared" si="34"/>
        <v>0</v>
      </c>
      <c r="CQ82" s="2">
        <f t="shared" si="35"/>
        <v>0</v>
      </c>
      <c r="CR82" s="91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54"/>
      <c r="DE82" s="2">
        <f t="shared" si="36"/>
        <v>0</v>
      </c>
      <c r="DF82" s="2">
        <f t="shared" si="37"/>
        <v>0</v>
      </c>
      <c r="DG82" s="91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54"/>
      <c r="DT82" s="2">
        <f t="shared" si="38"/>
        <v>0</v>
      </c>
      <c r="DU82" s="2">
        <f t="shared" si="39"/>
        <v>0</v>
      </c>
      <c r="DV82" s="91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54"/>
      <c r="EI82" s="2">
        <f t="shared" si="40"/>
        <v>0</v>
      </c>
      <c r="EJ82" s="2">
        <f t="shared" si="41"/>
        <v>0</v>
      </c>
      <c r="EK82" s="91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54"/>
      <c r="EX82" s="2">
        <f t="shared" si="42"/>
        <v>0</v>
      </c>
      <c r="EY82" s="2">
        <f t="shared" si="43"/>
        <v>0</v>
      </c>
    </row>
    <row r="83" spans="2:155">
      <c r="B83" s="51"/>
      <c r="D83" s="91"/>
      <c r="E83" s="2"/>
      <c r="F83" s="2"/>
      <c r="G83" s="2"/>
      <c r="H83" s="2"/>
      <c r="I83" s="2"/>
      <c r="J83" s="2"/>
      <c r="K83" s="2"/>
      <c r="L83" s="2"/>
      <c r="M83" s="2"/>
      <c r="N83" s="2"/>
      <c r="O83" s="127"/>
      <c r="P83" s="54"/>
      <c r="Q83" s="1">
        <f t="shared" si="22"/>
        <v>0</v>
      </c>
      <c r="R83" s="1">
        <f t="shared" si="23"/>
        <v>0</v>
      </c>
      <c r="S83" s="91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54"/>
      <c r="AF83" s="131" t="str">
        <f t="shared" si="24"/>
        <v/>
      </c>
      <c r="AG83" s="1">
        <f t="shared" si="25"/>
        <v>0</v>
      </c>
      <c r="AH83" s="1">
        <f t="shared" si="26"/>
        <v>0</v>
      </c>
      <c r="AI83" s="91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54"/>
      <c r="AV83" s="131" t="str">
        <f t="shared" si="27"/>
        <v/>
      </c>
      <c r="AW83" s="2">
        <f t="shared" si="28"/>
        <v>0</v>
      </c>
      <c r="AX83" s="2">
        <f t="shared" si="29"/>
        <v>0</v>
      </c>
      <c r="AY83" s="91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54"/>
      <c r="BL83" s="2">
        <f t="shared" si="30"/>
        <v>0</v>
      </c>
      <c r="BM83" s="2">
        <f t="shared" si="31"/>
        <v>0</v>
      </c>
      <c r="BN83" s="91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54"/>
      <c r="CA83" s="2">
        <f t="shared" si="32"/>
        <v>0</v>
      </c>
      <c r="CB83" s="2">
        <f t="shared" si="33"/>
        <v>0</v>
      </c>
      <c r="CC83" s="91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54"/>
      <c r="CP83" s="2">
        <f t="shared" si="34"/>
        <v>0</v>
      </c>
      <c r="CQ83" s="2">
        <f t="shared" si="35"/>
        <v>0</v>
      </c>
      <c r="CR83" s="91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54"/>
      <c r="DE83" s="2">
        <f t="shared" si="36"/>
        <v>0</v>
      </c>
      <c r="DF83" s="2">
        <f t="shared" si="37"/>
        <v>0</v>
      </c>
      <c r="DG83" s="91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54"/>
      <c r="DT83" s="2">
        <f t="shared" si="38"/>
        <v>0</v>
      </c>
      <c r="DU83" s="2">
        <f t="shared" si="39"/>
        <v>0</v>
      </c>
      <c r="DV83" s="91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54"/>
      <c r="EI83" s="2">
        <f t="shared" si="40"/>
        <v>0</v>
      </c>
      <c r="EJ83" s="2">
        <f t="shared" si="41"/>
        <v>0</v>
      </c>
      <c r="EK83" s="91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54"/>
      <c r="EX83" s="2">
        <f t="shared" si="42"/>
        <v>0</v>
      </c>
      <c r="EY83" s="2">
        <f t="shared" si="43"/>
        <v>0</v>
      </c>
    </row>
    <row r="84" spans="2:155">
      <c r="B84" s="51"/>
      <c r="D84" s="91"/>
      <c r="E84" s="2"/>
      <c r="F84" s="2"/>
      <c r="G84" s="2"/>
      <c r="H84" s="2"/>
      <c r="I84" s="2"/>
      <c r="J84" s="2"/>
      <c r="K84" s="2"/>
      <c r="L84" s="2"/>
      <c r="M84" s="2"/>
      <c r="N84" s="2"/>
      <c r="O84" s="127"/>
      <c r="P84" s="54"/>
      <c r="Q84" s="1">
        <f t="shared" si="22"/>
        <v>0</v>
      </c>
      <c r="R84" s="1">
        <f t="shared" si="23"/>
        <v>0</v>
      </c>
      <c r="S84" s="91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54"/>
      <c r="AF84" s="131" t="str">
        <f t="shared" si="24"/>
        <v/>
      </c>
      <c r="AG84" s="1">
        <f t="shared" si="25"/>
        <v>0</v>
      </c>
      <c r="AH84" s="1">
        <f t="shared" si="26"/>
        <v>0</v>
      </c>
      <c r="AI84" s="91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54"/>
      <c r="AV84" s="131" t="str">
        <f t="shared" si="27"/>
        <v/>
      </c>
      <c r="AW84" s="2">
        <f t="shared" si="28"/>
        <v>0</v>
      </c>
      <c r="AX84" s="2">
        <f t="shared" si="29"/>
        <v>0</v>
      </c>
      <c r="AY84" s="91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54"/>
      <c r="BL84" s="2">
        <f t="shared" si="30"/>
        <v>0</v>
      </c>
      <c r="BM84" s="2">
        <f t="shared" si="31"/>
        <v>0</v>
      </c>
      <c r="BN84" s="91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54"/>
      <c r="CA84" s="2">
        <f t="shared" si="32"/>
        <v>0</v>
      </c>
      <c r="CB84" s="2">
        <f t="shared" si="33"/>
        <v>0</v>
      </c>
      <c r="CC84" s="91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54"/>
      <c r="CP84" s="2">
        <f t="shared" si="34"/>
        <v>0</v>
      </c>
      <c r="CQ84" s="2">
        <f t="shared" si="35"/>
        <v>0</v>
      </c>
      <c r="CR84" s="91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54"/>
      <c r="DE84" s="2">
        <f t="shared" si="36"/>
        <v>0</v>
      </c>
      <c r="DF84" s="2">
        <f t="shared" si="37"/>
        <v>0</v>
      </c>
      <c r="DG84" s="91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54"/>
      <c r="DT84" s="2">
        <f t="shared" si="38"/>
        <v>0</v>
      </c>
      <c r="DU84" s="2">
        <f t="shared" si="39"/>
        <v>0</v>
      </c>
      <c r="DV84" s="91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54"/>
      <c r="EI84" s="2">
        <f t="shared" si="40"/>
        <v>0</v>
      </c>
      <c r="EJ84" s="2">
        <f t="shared" si="41"/>
        <v>0</v>
      </c>
      <c r="EK84" s="91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54"/>
      <c r="EX84" s="2">
        <f t="shared" si="42"/>
        <v>0</v>
      </c>
      <c r="EY84" s="2">
        <f t="shared" si="43"/>
        <v>0</v>
      </c>
    </row>
    <row r="85" spans="2:155">
      <c r="B85" s="51"/>
      <c r="D85" s="91"/>
      <c r="E85" s="2"/>
      <c r="F85" s="2"/>
      <c r="G85" s="2"/>
      <c r="H85" s="2"/>
      <c r="I85" s="2"/>
      <c r="J85" s="2"/>
      <c r="K85" s="2"/>
      <c r="L85" s="2"/>
      <c r="M85" s="2"/>
      <c r="N85" s="2"/>
      <c r="O85" s="127"/>
      <c r="P85" s="54"/>
      <c r="Q85" s="1">
        <f t="shared" si="22"/>
        <v>0</v>
      </c>
      <c r="R85" s="1">
        <f t="shared" si="23"/>
        <v>0</v>
      </c>
      <c r="S85" s="91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54"/>
      <c r="AF85" s="131" t="str">
        <f t="shared" si="24"/>
        <v/>
      </c>
      <c r="AG85" s="1">
        <f t="shared" si="25"/>
        <v>0</v>
      </c>
      <c r="AH85" s="1">
        <f t="shared" si="26"/>
        <v>0</v>
      </c>
      <c r="AI85" s="91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54"/>
      <c r="AV85" s="131" t="str">
        <f t="shared" si="27"/>
        <v/>
      </c>
      <c r="AW85" s="2">
        <f t="shared" si="28"/>
        <v>0</v>
      </c>
      <c r="AX85" s="2">
        <f t="shared" si="29"/>
        <v>0</v>
      </c>
      <c r="AY85" s="91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54"/>
      <c r="BL85" s="2">
        <f t="shared" si="30"/>
        <v>0</v>
      </c>
      <c r="BM85" s="2">
        <f t="shared" si="31"/>
        <v>0</v>
      </c>
      <c r="BN85" s="91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54"/>
      <c r="CA85" s="2">
        <f t="shared" si="32"/>
        <v>0</v>
      </c>
      <c r="CB85" s="2">
        <f t="shared" si="33"/>
        <v>0</v>
      </c>
      <c r="CC85" s="91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54"/>
      <c r="CP85" s="2">
        <f t="shared" si="34"/>
        <v>0</v>
      </c>
      <c r="CQ85" s="2">
        <f t="shared" si="35"/>
        <v>0</v>
      </c>
      <c r="CR85" s="91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54"/>
      <c r="DE85" s="2">
        <f t="shared" si="36"/>
        <v>0</v>
      </c>
      <c r="DF85" s="2">
        <f t="shared" si="37"/>
        <v>0</v>
      </c>
      <c r="DG85" s="91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54"/>
      <c r="DT85" s="2">
        <f t="shared" si="38"/>
        <v>0</v>
      </c>
      <c r="DU85" s="2">
        <f t="shared" si="39"/>
        <v>0</v>
      </c>
      <c r="DV85" s="91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54"/>
      <c r="EI85" s="2">
        <f t="shared" si="40"/>
        <v>0</v>
      </c>
      <c r="EJ85" s="2">
        <f t="shared" si="41"/>
        <v>0</v>
      </c>
      <c r="EK85" s="91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54"/>
      <c r="EX85" s="2">
        <f t="shared" si="42"/>
        <v>0</v>
      </c>
      <c r="EY85" s="2">
        <f t="shared" si="43"/>
        <v>0</v>
      </c>
    </row>
    <row r="86" spans="2:155">
      <c r="B86" s="51"/>
      <c r="D86" s="91"/>
      <c r="E86" s="2"/>
      <c r="F86" s="2"/>
      <c r="G86" s="2"/>
      <c r="H86" s="2"/>
      <c r="I86" s="2"/>
      <c r="J86" s="2"/>
      <c r="K86" s="2"/>
      <c r="L86" s="2"/>
      <c r="M86" s="2"/>
      <c r="N86" s="2"/>
      <c r="O86" s="127"/>
      <c r="P86" s="54"/>
      <c r="Q86" s="1">
        <f t="shared" si="22"/>
        <v>0</v>
      </c>
      <c r="R86" s="1">
        <f t="shared" si="23"/>
        <v>0</v>
      </c>
      <c r="S86" s="91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54"/>
      <c r="AF86" s="131" t="str">
        <f t="shared" si="24"/>
        <v/>
      </c>
      <c r="AG86" s="1">
        <f t="shared" si="25"/>
        <v>0</v>
      </c>
      <c r="AH86" s="1">
        <f t="shared" si="26"/>
        <v>0</v>
      </c>
      <c r="AI86" s="91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54"/>
      <c r="AV86" s="131" t="str">
        <f t="shared" si="27"/>
        <v/>
      </c>
      <c r="AW86" s="2">
        <f t="shared" si="28"/>
        <v>0</v>
      </c>
      <c r="AX86" s="2">
        <f t="shared" si="29"/>
        <v>0</v>
      </c>
      <c r="AY86" s="91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54"/>
      <c r="BL86" s="2">
        <f t="shared" si="30"/>
        <v>0</v>
      </c>
      <c r="BM86" s="2">
        <f t="shared" si="31"/>
        <v>0</v>
      </c>
      <c r="BN86" s="91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54"/>
      <c r="CA86" s="2">
        <f t="shared" si="32"/>
        <v>0</v>
      </c>
      <c r="CB86" s="2">
        <f t="shared" si="33"/>
        <v>0</v>
      </c>
      <c r="CC86" s="91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54"/>
      <c r="CP86" s="2">
        <f t="shared" si="34"/>
        <v>0</v>
      </c>
      <c r="CQ86" s="2">
        <f t="shared" si="35"/>
        <v>0</v>
      </c>
      <c r="CR86" s="91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54"/>
      <c r="DE86" s="2">
        <f t="shared" si="36"/>
        <v>0</v>
      </c>
      <c r="DF86" s="2">
        <f t="shared" si="37"/>
        <v>0</v>
      </c>
      <c r="DG86" s="91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54"/>
      <c r="DT86" s="2">
        <f t="shared" si="38"/>
        <v>0</v>
      </c>
      <c r="DU86" s="2">
        <f t="shared" si="39"/>
        <v>0</v>
      </c>
      <c r="DV86" s="91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54"/>
      <c r="EI86" s="2">
        <f t="shared" si="40"/>
        <v>0</v>
      </c>
      <c r="EJ86" s="2">
        <f t="shared" si="41"/>
        <v>0</v>
      </c>
      <c r="EK86" s="91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54"/>
      <c r="EX86" s="2">
        <f t="shared" si="42"/>
        <v>0</v>
      </c>
      <c r="EY86" s="2">
        <f t="shared" si="43"/>
        <v>0</v>
      </c>
    </row>
    <row r="87" spans="2:155">
      <c r="B87" s="51"/>
      <c r="D87" s="91"/>
      <c r="E87" s="2"/>
      <c r="F87" s="2"/>
      <c r="G87" s="2"/>
      <c r="H87" s="2"/>
      <c r="I87" s="2"/>
      <c r="J87" s="2"/>
      <c r="K87" s="2"/>
      <c r="L87" s="2"/>
      <c r="M87" s="2"/>
      <c r="N87" s="2"/>
      <c r="O87" s="127"/>
      <c r="P87" s="54"/>
      <c r="Q87" s="1">
        <f t="shared" si="22"/>
        <v>0</v>
      </c>
      <c r="R87" s="1">
        <f t="shared" si="23"/>
        <v>0</v>
      </c>
      <c r="S87" s="91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54"/>
      <c r="AF87" s="131" t="str">
        <f t="shared" si="24"/>
        <v/>
      </c>
      <c r="AG87" s="1">
        <f t="shared" si="25"/>
        <v>0</v>
      </c>
      <c r="AH87" s="1">
        <f t="shared" si="26"/>
        <v>0</v>
      </c>
      <c r="AI87" s="91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54"/>
      <c r="AV87" s="131" t="str">
        <f t="shared" si="27"/>
        <v/>
      </c>
      <c r="AW87" s="2">
        <f t="shared" si="28"/>
        <v>0</v>
      </c>
      <c r="AX87" s="2">
        <f t="shared" si="29"/>
        <v>0</v>
      </c>
      <c r="AY87" s="91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54"/>
      <c r="BL87" s="2">
        <f t="shared" si="30"/>
        <v>0</v>
      </c>
      <c r="BM87" s="2">
        <f t="shared" si="31"/>
        <v>0</v>
      </c>
      <c r="BN87" s="91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54"/>
      <c r="CA87" s="2">
        <f t="shared" si="32"/>
        <v>0</v>
      </c>
      <c r="CB87" s="2">
        <f t="shared" si="33"/>
        <v>0</v>
      </c>
      <c r="CC87" s="91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54"/>
      <c r="CP87" s="2">
        <f t="shared" si="34"/>
        <v>0</v>
      </c>
      <c r="CQ87" s="2">
        <f t="shared" si="35"/>
        <v>0</v>
      </c>
      <c r="CR87" s="91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54"/>
      <c r="DE87" s="2">
        <f t="shared" si="36"/>
        <v>0</v>
      </c>
      <c r="DF87" s="2">
        <f t="shared" si="37"/>
        <v>0</v>
      </c>
      <c r="DG87" s="91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54"/>
      <c r="DT87" s="2">
        <f t="shared" si="38"/>
        <v>0</v>
      </c>
      <c r="DU87" s="2">
        <f t="shared" si="39"/>
        <v>0</v>
      </c>
      <c r="DV87" s="91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54"/>
      <c r="EI87" s="2">
        <f t="shared" si="40"/>
        <v>0</v>
      </c>
      <c r="EJ87" s="2">
        <f t="shared" si="41"/>
        <v>0</v>
      </c>
      <c r="EK87" s="91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54"/>
      <c r="EX87" s="2">
        <f t="shared" si="42"/>
        <v>0</v>
      </c>
      <c r="EY87" s="2">
        <f t="shared" si="43"/>
        <v>0</v>
      </c>
    </row>
    <row r="88" spans="2:155">
      <c r="B88" s="51"/>
      <c r="D88" s="91"/>
      <c r="E88" s="2"/>
      <c r="F88" s="2"/>
      <c r="G88" s="2"/>
      <c r="H88" s="2"/>
      <c r="I88" s="2"/>
      <c r="J88" s="2"/>
      <c r="K88" s="2"/>
      <c r="L88" s="2"/>
      <c r="M88" s="2"/>
      <c r="N88" s="2"/>
      <c r="O88" s="127"/>
      <c r="P88" s="54"/>
      <c r="Q88" s="1">
        <f t="shared" si="22"/>
        <v>0</v>
      </c>
      <c r="R88" s="1">
        <f t="shared" si="23"/>
        <v>0</v>
      </c>
      <c r="S88" s="91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54"/>
      <c r="AF88" s="131" t="str">
        <f t="shared" si="24"/>
        <v/>
      </c>
      <c r="AG88" s="1">
        <f t="shared" si="25"/>
        <v>0</v>
      </c>
      <c r="AH88" s="1">
        <f t="shared" si="26"/>
        <v>0</v>
      </c>
      <c r="AI88" s="91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54"/>
      <c r="AV88" s="131" t="str">
        <f t="shared" si="27"/>
        <v/>
      </c>
      <c r="AW88" s="2">
        <f t="shared" si="28"/>
        <v>0</v>
      </c>
      <c r="AX88" s="2">
        <f t="shared" si="29"/>
        <v>0</v>
      </c>
      <c r="AY88" s="91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54"/>
      <c r="BL88" s="2">
        <f t="shared" si="30"/>
        <v>0</v>
      </c>
      <c r="BM88" s="2">
        <f t="shared" si="31"/>
        <v>0</v>
      </c>
      <c r="BN88" s="91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54"/>
      <c r="CA88" s="2">
        <f t="shared" si="32"/>
        <v>0</v>
      </c>
      <c r="CB88" s="2">
        <f t="shared" si="33"/>
        <v>0</v>
      </c>
      <c r="CC88" s="91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54"/>
      <c r="CP88" s="2">
        <f t="shared" si="34"/>
        <v>0</v>
      </c>
      <c r="CQ88" s="2">
        <f t="shared" si="35"/>
        <v>0</v>
      </c>
      <c r="CR88" s="91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54"/>
      <c r="DE88" s="2">
        <f t="shared" si="36"/>
        <v>0</v>
      </c>
      <c r="DF88" s="2">
        <f t="shared" si="37"/>
        <v>0</v>
      </c>
      <c r="DG88" s="91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54"/>
      <c r="DT88" s="2">
        <f t="shared" si="38"/>
        <v>0</v>
      </c>
      <c r="DU88" s="2">
        <f t="shared" si="39"/>
        <v>0</v>
      </c>
      <c r="DV88" s="91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54"/>
      <c r="EI88" s="2">
        <f t="shared" si="40"/>
        <v>0</v>
      </c>
      <c r="EJ88" s="2">
        <f t="shared" si="41"/>
        <v>0</v>
      </c>
      <c r="EK88" s="91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54"/>
      <c r="EX88" s="2">
        <f t="shared" si="42"/>
        <v>0</v>
      </c>
      <c r="EY88" s="2">
        <f t="shared" si="43"/>
        <v>0</v>
      </c>
    </row>
    <row r="89" spans="2:155">
      <c r="B89" s="51"/>
      <c r="D89" s="91"/>
      <c r="E89" s="2"/>
      <c r="F89" s="2"/>
      <c r="G89" s="2"/>
      <c r="H89" s="2"/>
      <c r="I89" s="2"/>
      <c r="J89" s="2"/>
      <c r="K89" s="2"/>
      <c r="L89" s="2"/>
      <c r="M89" s="2"/>
      <c r="N89" s="2"/>
      <c r="O89" s="127"/>
      <c r="P89" s="54"/>
      <c r="Q89" s="1">
        <f t="shared" si="22"/>
        <v>0</v>
      </c>
      <c r="R89" s="1">
        <f t="shared" si="23"/>
        <v>0</v>
      </c>
      <c r="S89" s="91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54"/>
      <c r="AF89" s="131" t="str">
        <f t="shared" si="24"/>
        <v/>
      </c>
      <c r="AG89" s="1">
        <f t="shared" si="25"/>
        <v>0</v>
      </c>
      <c r="AH89" s="1">
        <f t="shared" si="26"/>
        <v>0</v>
      </c>
      <c r="AI89" s="91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54"/>
      <c r="AV89" s="131" t="str">
        <f t="shared" si="27"/>
        <v/>
      </c>
      <c r="AW89" s="2">
        <f t="shared" si="28"/>
        <v>0</v>
      </c>
      <c r="AX89" s="2">
        <f t="shared" si="29"/>
        <v>0</v>
      </c>
      <c r="AY89" s="91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54"/>
      <c r="BL89" s="2">
        <f t="shared" si="30"/>
        <v>0</v>
      </c>
      <c r="BM89" s="2">
        <f t="shared" si="31"/>
        <v>0</v>
      </c>
      <c r="BN89" s="91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54"/>
      <c r="CA89" s="2">
        <f t="shared" si="32"/>
        <v>0</v>
      </c>
      <c r="CB89" s="2">
        <f t="shared" si="33"/>
        <v>0</v>
      </c>
      <c r="CC89" s="91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54"/>
      <c r="CP89" s="2">
        <f t="shared" si="34"/>
        <v>0</v>
      </c>
      <c r="CQ89" s="2">
        <f t="shared" si="35"/>
        <v>0</v>
      </c>
      <c r="CR89" s="91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54"/>
      <c r="DE89" s="2">
        <f t="shared" si="36"/>
        <v>0</v>
      </c>
      <c r="DF89" s="2">
        <f t="shared" si="37"/>
        <v>0</v>
      </c>
      <c r="DG89" s="91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54"/>
      <c r="DT89" s="2">
        <f t="shared" si="38"/>
        <v>0</v>
      </c>
      <c r="DU89" s="2">
        <f t="shared" si="39"/>
        <v>0</v>
      </c>
      <c r="DV89" s="91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54"/>
      <c r="EI89" s="2">
        <f t="shared" si="40"/>
        <v>0</v>
      </c>
      <c r="EJ89" s="2">
        <f t="shared" si="41"/>
        <v>0</v>
      </c>
      <c r="EK89" s="91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54"/>
      <c r="EX89" s="2">
        <f t="shared" si="42"/>
        <v>0</v>
      </c>
      <c r="EY89" s="2">
        <f t="shared" si="43"/>
        <v>0</v>
      </c>
    </row>
    <row r="90" spans="2:155">
      <c r="B90" s="51"/>
      <c r="D90" s="91"/>
      <c r="E90" s="2"/>
      <c r="F90" s="2"/>
      <c r="G90" s="2"/>
      <c r="H90" s="2"/>
      <c r="I90" s="2"/>
      <c r="J90" s="2"/>
      <c r="K90" s="2"/>
      <c r="L90" s="2"/>
      <c r="M90" s="2"/>
      <c r="N90" s="2"/>
      <c r="O90" s="127"/>
      <c r="P90" s="54"/>
      <c r="Q90" s="1">
        <f t="shared" si="22"/>
        <v>0</v>
      </c>
      <c r="R90" s="1">
        <f t="shared" si="23"/>
        <v>0</v>
      </c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54"/>
      <c r="AF90" s="131" t="str">
        <f t="shared" si="24"/>
        <v/>
      </c>
      <c r="AG90" s="1">
        <f t="shared" si="25"/>
        <v>0</v>
      </c>
      <c r="AH90" s="1">
        <f t="shared" si="26"/>
        <v>0</v>
      </c>
      <c r="AI90" s="91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54"/>
      <c r="AV90" s="131" t="str">
        <f t="shared" si="27"/>
        <v/>
      </c>
      <c r="AW90" s="2">
        <f t="shared" si="28"/>
        <v>0</v>
      </c>
      <c r="AX90" s="2">
        <f t="shared" si="29"/>
        <v>0</v>
      </c>
      <c r="AY90" s="91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54"/>
      <c r="BL90" s="2">
        <f t="shared" si="30"/>
        <v>0</v>
      </c>
      <c r="BM90" s="2">
        <f t="shared" si="31"/>
        <v>0</v>
      </c>
      <c r="BN90" s="91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54"/>
      <c r="CA90" s="2">
        <f t="shared" si="32"/>
        <v>0</v>
      </c>
      <c r="CB90" s="2">
        <f t="shared" si="33"/>
        <v>0</v>
      </c>
      <c r="CC90" s="91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54"/>
      <c r="CP90" s="2">
        <f t="shared" si="34"/>
        <v>0</v>
      </c>
      <c r="CQ90" s="2">
        <f t="shared" si="35"/>
        <v>0</v>
      </c>
      <c r="CR90" s="91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54"/>
      <c r="DE90" s="2">
        <f t="shared" si="36"/>
        <v>0</v>
      </c>
      <c r="DF90" s="2">
        <f t="shared" si="37"/>
        <v>0</v>
      </c>
      <c r="DG90" s="91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54"/>
      <c r="DT90" s="2">
        <f t="shared" si="38"/>
        <v>0</v>
      </c>
      <c r="DU90" s="2">
        <f t="shared" si="39"/>
        <v>0</v>
      </c>
      <c r="DV90" s="91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54"/>
      <c r="EI90" s="2">
        <f t="shared" si="40"/>
        <v>0</v>
      </c>
      <c r="EJ90" s="2">
        <f t="shared" si="41"/>
        <v>0</v>
      </c>
      <c r="EK90" s="91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54"/>
      <c r="EX90" s="2">
        <f t="shared" si="42"/>
        <v>0</v>
      </c>
      <c r="EY90" s="2">
        <f t="shared" si="43"/>
        <v>0</v>
      </c>
    </row>
    <row r="91" spans="2:155">
      <c r="B91" s="51"/>
      <c r="D91" s="91"/>
      <c r="E91" s="2"/>
      <c r="F91" s="2"/>
      <c r="G91" s="2"/>
      <c r="H91" s="2"/>
      <c r="I91" s="2"/>
      <c r="J91" s="2"/>
      <c r="K91" s="2"/>
      <c r="L91" s="2"/>
      <c r="M91" s="2"/>
      <c r="N91" s="2"/>
      <c r="O91" s="127"/>
      <c r="P91" s="54"/>
      <c r="Q91" s="1">
        <f t="shared" si="22"/>
        <v>0</v>
      </c>
      <c r="R91" s="1">
        <f t="shared" si="23"/>
        <v>0</v>
      </c>
      <c r="S91" s="91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54"/>
      <c r="AF91" s="131" t="str">
        <f t="shared" si="24"/>
        <v/>
      </c>
      <c r="AG91" s="1">
        <f t="shared" si="25"/>
        <v>0</v>
      </c>
      <c r="AH91" s="1">
        <f t="shared" si="26"/>
        <v>0</v>
      </c>
      <c r="AI91" s="91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54"/>
      <c r="AV91" s="131" t="str">
        <f t="shared" si="27"/>
        <v/>
      </c>
      <c r="AW91" s="2">
        <f t="shared" si="28"/>
        <v>0</v>
      </c>
      <c r="AX91" s="2">
        <f t="shared" si="29"/>
        <v>0</v>
      </c>
      <c r="AY91" s="91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54"/>
      <c r="BL91" s="2">
        <f t="shared" si="30"/>
        <v>0</v>
      </c>
      <c r="BM91" s="2">
        <f t="shared" si="31"/>
        <v>0</v>
      </c>
      <c r="BN91" s="91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54"/>
      <c r="CA91" s="2">
        <f t="shared" si="32"/>
        <v>0</v>
      </c>
      <c r="CB91" s="2">
        <f t="shared" si="33"/>
        <v>0</v>
      </c>
      <c r="CC91" s="91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54"/>
      <c r="CP91" s="2">
        <f t="shared" si="34"/>
        <v>0</v>
      </c>
      <c r="CQ91" s="2">
        <f t="shared" si="35"/>
        <v>0</v>
      </c>
      <c r="CR91" s="91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54"/>
      <c r="DE91" s="2">
        <f t="shared" si="36"/>
        <v>0</v>
      </c>
      <c r="DF91" s="2">
        <f t="shared" si="37"/>
        <v>0</v>
      </c>
      <c r="DG91" s="91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54"/>
      <c r="DT91" s="2">
        <f t="shared" si="38"/>
        <v>0</v>
      </c>
      <c r="DU91" s="2">
        <f t="shared" si="39"/>
        <v>0</v>
      </c>
      <c r="DV91" s="91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54"/>
      <c r="EI91" s="2">
        <f t="shared" si="40"/>
        <v>0</v>
      </c>
      <c r="EJ91" s="2">
        <f t="shared" si="41"/>
        <v>0</v>
      </c>
      <c r="EK91" s="91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54"/>
      <c r="EX91" s="2">
        <f t="shared" si="42"/>
        <v>0</v>
      </c>
      <c r="EY91" s="2">
        <f t="shared" si="43"/>
        <v>0</v>
      </c>
    </row>
    <row r="92" spans="2:155">
      <c r="B92" s="51"/>
      <c r="D92" s="91"/>
      <c r="E92" s="2"/>
      <c r="F92" s="2"/>
      <c r="G92" s="2"/>
      <c r="H92" s="2"/>
      <c r="I92" s="2"/>
      <c r="J92" s="2"/>
      <c r="K92" s="2"/>
      <c r="L92" s="2"/>
      <c r="M92" s="2"/>
      <c r="N92" s="2"/>
      <c r="O92" s="127"/>
      <c r="P92" s="54"/>
      <c r="Q92" s="1">
        <f t="shared" si="22"/>
        <v>0</v>
      </c>
      <c r="R92" s="1">
        <f t="shared" si="23"/>
        <v>0</v>
      </c>
      <c r="S92" s="91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54"/>
      <c r="AF92" s="131" t="str">
        <f t="shared" si="24"/>
        <v/>
      </c>
      <c r="AG92" s="1">
        <f t="shared" si="25"/>
        <v>0</v>
      </c>
      <c r="AH92" s="1">
        <f t="shared" si="26"/>
        <v>0</v>
      </c>
      <c r="AI92" s="91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54"/>
      <c r="AV92" s="131" t="str">
        <f t="shared" si="27"/>
        <v/>
      </c>
      <c r="AW92" s="2">
        <f t="shared" si="28"/>
        <v>0</v>
      </c>
      <c r="AX92" s="2">
        <f t="shared" si="29"/>
        <v>0</v>
      </c>
      <c r="AY92" s="91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54"/>
      <c r="BL92" s="2">
        <f t="shared" si="30"/>
        <v>0</v>
      </c>
      <c r="BM92" s="2">
        <f t="shared" si="31"/>
        <v>0</v>
      </c>
      <c r="BN92" s="91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54"/>
      <c r="CA92" s="2">
        <f t="shared" si="32"/>
        <v>0</v>
      </c>
      <c r="CB92" s="2">
        <f t="shared" si="33"/>
        <v>0</v>
      </c>
      <c r="CC92" s="91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54"/>
      <c r="CP92" s="2">
        <f t="shared" si="34"/>
        <v>0</v>
      </c>
      <c r="CQ92" s="2">
        <f t="shared" si="35"/>
        <v>0</v>
      </c>
      <c r="CR92" s="91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54"/>
      <c r="DE92" s="2">
        <f t="shared" si="36"/>
        <v>0</v>
      </c>
      <c r="DF92" s="2">
        <f t="shared" si="37"/>
        <v>0</v>
      </c>
      <c r="DG92" s="91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54"/>
      <c r="DT92" s="2">
        <f t="shared" si="38"/>
        <v>0</v>
      </c>
      <c r="DU92" s="2">
        <f t="shared" si="39"/>
        <v>0</v>
      </c>
      <c r="DV92" s="91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54"/>
      <c r="EI92" s="2">
        <f t="shared" si="40"/>
        <v>0</v>
      </c>
      <c r="EJ92" s="2">
        <f t="shared" si="41"/>
        <v>0</v>
      </c>
      <c r="EK92" s="91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54"/>
      <c r="EX92" s="2">
        <f t="shared" si="42"/>
        <v>0</v>
      </c>
      <c r="EY92" s="2">
        <f t="shared" si="43"/>
        <v>0</v>
      </c>
    </row>
    <row r="93" spans="2:155">
      <c r="B93" s="51"/>
      <c r="D93" s="91"/>
      <c r="E93" s="2"/>
      <c r="F93" s="2"/>
      <c r="G93" s="2"/>
      <c r="H93" s="2"/>
      <c r="I93" s="2"/>
      <c r="J93" s="2"/>
      <c r="K93" s="2"/>
      <c r="L93" s="2"/>
      <c r="M93" s="2"/>
      <c r="N93" s="2"/>
      <c r="O93" s="127"/>
      <c r="P93" s="54"/>
      <c r="Q93" s="1">
        <f t="shared" si="22"/>
        <v>0</v>
      </c>
      <c r="R93" s="1">
        <f t="shared" si="23"/>
        <v>0</v>
      </c>
      <c r="S93" s="91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54"/>
      <c r="AF93" s="131" t="str">
        <f t="shared" si="24"/>
        <v/>
      </c>
      <c r="AG93" s="1">
        <f t="shared" si="25"/>
        <v>0</v>
      </c>
      <c r="AH93" s="1">
        <f t="shared" si="26"/>
        <v>0</v>
      </c>
      <c r="AI93" s="91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54"/>
      <c r="AV93" s="131" t="str">
        <f t="shared" si="27"/>
        <v/>
      </c>
      <c r="AW93" s="2">
        <f t="shared" si="28"/>
        <v>0</v>
      </c>
      <c r="AX93" s="2">
        <f t="shared" si="29"/>
        <v>0</v>
      </c>
      <c r="AY93" s="91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54"/>
      <c r="BL93" s="2">
        <f t="shared" si="30"/>
        <v>0</v>
      </c>
      <c r="BM93" s="2">
        <f t="shared" si="31"/>
        <v>0</v>
      </c>
      <c r="BN93" s="91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54"/>
      <c r="CA93" s="2">
        <f t="shared" si="32"/>
        <v>0</v>
      </c>
      <c r="CB93" s="2">
        <f t="shared" si="33"/>
        <v>0</v>
      </c>
      <c r="CC93" s="91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54"/>
      <c r="CP93" s="2">
        <f t="shared" si="34"/>
        <v>0</v>
      </c>
      <c r="CQ93" s="2">
        <f t="shared" si="35"/>
        <v>0</v>
      </c>
      <c r="CR93" s="91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54"/>
      <c r="DE93" s="2">
        <f t="shared" si="36"/>
        <v>0</v>
      </c>
      <c r="DF93" s="2">
        <f t="shared" si="37"/>
        <v>0</v>
      </c>
      <c r="DG93" s="91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54"/>
      <c r="DT93" s="2">
        <f t="shared" si="38"/>
        <v>0</v>
      </c>
      <c r="DU93" s="2">
        <f t="shared" si="39"/>
        <v>0</v>
      </c>
      <c r="DV93" s="91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54"/>
      <c r="EI93" s="2">
        <f t="shared" si="40"/>
        <v>0</v>
      </c>
      <c r="EJ93" s="2">
        <f t="shared" si="41"/>
        <v>0</v>
      </c>
      <c r="EK93" s="91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54"/>
      <c r="EX93" s="2">
        <f t="shared" si="42"/>
        <v>0</v>
      </c>
      <c r="EY93" s="2">
        <f t="shared" si="43"/>
        <v>0</v>
      </c>
    </row>
    <row r="94" spans="2:155">
      <c r="B94" s="51"/>
      <c r="D94" s="91"/>
      <c r="E94" s="2"/>
      <c r="F94" s="2"/>
      <c r="G94" s="2"/>
      <c r="H94" s="2"/>
      <c r="I94" s="2"/>
      <c r="J94" s="2"/>
      <c r="K94" s="2"/>
      <c r="L94" s="2"/>
      <c r="M94" s="2"/>
      <c r="N94" s="2"/>
      <c r="O94" s="127"/>
      <c r="P94" s="54"/>
      <c r="Q94" s="1">
        <f t="shared" si="22"/>
        <v>0</v>
      </c>
      <c r="R94" s="1">
        <f t="shared" si="23"/>
        <v>0</v>
      </c>
      <c r="S94" s="91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54"/>
      <c r="AF94" s="131" t="str">
        <f t="shared" si="24"/>
        <v/>
      </c>
      <c r="AG94" s="1">
        <f t="shared" si="25"/>
        <v>0</v>
      </c>
      <c r="AH94" s="1">
        <f t="shared" si="26"/>
        <v>0</v>
      </c>
      <c r="AI94" s="91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54"/>
      <c r="AV94" s="131" t="str">
        <f t="shared" si="27"/>
        <v/>
      </c>
      <c r="AW94" s="2">
        <f t="shared" si="28"/>
        <v>0</v>
      </c>
      <c r="AX94" s="2">
        <f t="shared" si="29"/>
        <v>0</v>
      </c>
      <c r="AY94" s="91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54"/>
      <c r="BL94" s="2">
        <f t="shared" si="30"/>
        <v>0</v>
      </c>
      <c r="BM94" s="2">
        <f t="shared" si="31"/>
        <v>0</v>
      </c>
      <c r="BN94" s="91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54"/>
      <c r="CA94" s="2">
        <f t="shared" si="32"/>
        <v>0</v>
      </c>
      <c r="CB94" s="2">
        <f t="shared" si="33"/>
        <v>0</v>
      </c>
      <c r="CC94" s="91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54"/>
      <c r="CP94" s="2">
        <f t="shared" si="34"/>
        <v>0</v>
      </c>
      <c r="CQ94" s="2">
        <f t="shared" si="35"/>
        <v>0</v>
      </c>
      <c r="CR94" s="91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54"/>
      <c r="DE94" s="2">
        <f t="shared" si="36"/>
        <v>0</v>
      </c>
      <c r="DF94" s="2">
        <f t="shared" si="37"/>
        <v>0</v>
      </c>
      <c r="DG94" s="91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54"/>
      <c r="DT94" s="2">
        <f t="shared" si="38"/>
        <v>0</v>
      </c>
      <c r="DU94" s="2">
        <f t="shared" si="39"/>
        <v>0</v>
      </c>
      <c r="DV94" s="91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54"/>
      <c r="EI94" s="2">
        <f t="shared" si="40"/>
        <v>0</v>
      </c>
      <c r="EJ94" s="2">
        <f t="shared" si="41"/>
        <v>0</v>
      </c>
      <c r="EK94" s="91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54"/>
      <c r="EX94" s="2">
        <f t="shared" si="42"/>
        <v>0</v>
      </c>
      <c r="EY94" s="2">
        <f t="shared" si="43"/>
        <v>0</v>
      </c>
    </row>
    <row r="95" spans="2:155">
      <c r="B95" s="51"/>
      <c r="D95" s="91"/>
      <c r="E95" s="2"/>
      <c r="F95" s="2"/>
      <c r="G95" s="2"/>
      <c r="H95" s="2"/>
      <c r="I95" s="2"/>
      <c r="J95" s="2"/>
      <c r="K95" s="2"/>
      <c r="L95" s="2"/>
      <c r="M95" s="2"/>
      <c r="N95" s="2"/>
      <c r="O95" s="127"/>
      <c r="P95" s="54"/>
      <c r="Q95" s="1">
        <f t="shared" si="22"/>
        <v>0</v>
      </c>
      <c r="R95" s="1">
        <f t="shared" si="23"/>
        <v>0</v>
      </c>
      <c r="S95" s="91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54"/>
      <c r="AF95" s="131" t="str">
        <f t="shared" si="24"/>
        <v/>
      </c>
      <c r="AG95" s="1">
        <f t="shared" si="25"/>
        <v>0</v>
      </c>
      <c r="AH95" s="1">
        <f t="shared" si="26"/>
        <v>0</v>
      </c>
      <c r="AI95" s="91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54"/>
      <c r="AV95" s="131" t="str">
        <f t="shared" si="27"/>
        <v/>
      </c>
      <c r="AW95" s="2">
        <f t="shared" si="28"/>
        <v>0</v>
      </c>
      <c r="AX95" s="2">
        <f t="shared" si="29"/>
        <v>0</v>
      </c>
      <c r="AY95" s="91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54"/>
      <c r="BL95" s="2">
        <f t="shared" si="30"/>
        <v>0</v>
      </c>
      <c r="BM95" s="2">
        <f t="shared" si="31"/>
        <v>0</v>
      </c>
      <c r="BN95" s="91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54"/>
      <c r="CA95" s="2">
        <f t="shared" si="32"/>
        <v>0</v>
      </c>
      <c r="CB95" s="2">
        <f t="shared" si="33"/>
        <v>0</v>
      </c>
      <c r="CC95" s="91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54"/>
      <c r="CP95" s="2">
        <f t="shared" si="34"/>
        <v>0</v>
      </c>
      <c r="CQ95" s="2">
        <f t="shared" si="35"/>
        <v>0</v>
      </c>
      <c r="CR95" s="91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54"/>
      <c r="DE95" s="2">
        <f t="shared" si="36"/>
        <v>0</v>
      </c>
      <c r="DF95" s="2">
        <f t="shared" si="37"/>
        <v>0</v>
      </c>
      <c r="DG95" s="91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54"/>
      <c r="DT95" s="2">
        <f t="shared" si="38"/>
        <v>0</v>
      </c>
      <c r="DU95" s="2">
        <f t="shared" si="39"/>
        <v>0</v>
      </c>
      <c r="DV95" s="91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54"/>
      <c r="EI95" s="2">
        <f t="shared" si="40"/>
        <v>0</v>
      </c>
      <c r="EJ95" s="2">
        <f t="shared" si="41"/>
        <v>0</v>
      </c>
      <c r="EK95" s="91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54"/>
      <c r="EX95" s="2">
        <f t="shared" si="42"/>
        <v>0</v>
      </c>
      <c r="EY95" s="2">
        <f t="shared" si="43"/>
        <v>0</v>
      </c>
    </row>
    <row r="96" spans="2:155">
      <c r="B96" s="51"/>
      <c r="D96" s="91"/>
      <c r="E96" s="2"/>
      <c r="F96" s="2"/>
      <c r="G96" s="2"/>
      <c r="H96" s="2"/>
      <c r="I96" s="2"/>
      <c r="J96" s="2"/>
      <c r="K96" s="2"/>
      <c r="L96" s="2"/>
      <c r="M96" s="2"/>
      <c r="N96" s="2"/>
      <c r="O96" s="127"/>
      <c r="P96" s="54"/>
      <c r="Q96" s="1">
        <f t="shared" si="22"/>
        <v>0</v>
      </c>
      <c r="R96" s="1">
        <f t="shared" si="23"/>
        <v>0</v>
      </c>
      <c r="S96" s="91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54"/>
      <c r="AF96" s="131" t="str">
        <f t="shared" si="24"/>
        <v/>
      </c>
      <c r="AG96" s="1">
        <f t="shared" si="25"/>
        <v>0</v>
      </c>
      <c r="AH96" s="1">
        <f t="shared" si="26"/>
        <v>0</v>
      </c>
      <c r="AI96" s="91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54"/>
      <c r="AV96" s="131" t="str">
        <f t="shared" si="27"/>
        <v/>
      </c>
      <c r="AW96" s="2">
        <f t="shared" si="28"/>
        <v>0</v>
      </c>
      <c r="AX96" s="2">
        <f t="shared" si="29"/>
        <v>0</v>
      </c>
      <c r="AY96" s="91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54"/>
      <c r="BL96" s="2">
        <f t="shared" si="30"/>
        <v>0</v>
      </c>
      <c r="BM96" s="2">
        <f t="shared" si="31"/>
        <v>0</v>
      </c>
      <c r="BN96" s="91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54"/>
      <c r="CA96" s="2">
        <f t="shared" si="32"/>
        <v>0</v>
      </c>
      <c r="CB96" s="2">
        <f t="shared" si="33"/>
        <v>0</v>
      </c>
      <c r="CC96" s="91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54"/>
      <c r="CP96" s="2">
        <f t="shared" si="34"/>
        <v>0</v>
      </c>
      <c r="CQ96" s="2">
        <f t="shared" si="35"/>
        <v>0</v>
      </c>
      <c r="CR96" s="91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54"/>
      <c r="DE96" s="2">
        <f t="shared" si="36"/>
        <v>0</v>
      </c>
      <c r="DF96" s="2">
        <f t="shared" si="37"/>
        <v>0</v>
      </c>
      <c r="DG96" s="91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54"/>
      <c r="DT96" s="2">
        <f t="shared" si="38"/>
        <v>0</v>
      </c>
      <c r="DU96" s="2">
        <f t="shared" si="39"/>
        <v>0</v>
      </c>
      <c r="DV96" s="91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54"/>
      <c r="EI96" s="2">
        <f t="shared" si="40"/>
        <v>0</v>
      </c>
      <c r="EJ96" s="2">
        <f t="shared" si="41"/>
        <v>0</v>
      </c>
      <c r="EK96" s="91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54"/>
      <c r="EX96" s="2">
        <f t="shared" si="42"/>
        <v>0</v>
      </c>
      <c r="EY96" s="2">
        <f t="shared" si="43"/>
        <v>0</v>
      </c>
    </row>
    <row r="97" spans="2:155">
      <c r="B97" s="51"/>
      <c r="D97" s="91"/>
      <c r="E97" s="2"/>
      <c r="F97" s="2"/>
      <c r="G97" s="2"/>
      <c r="H97" s="2"/>
      <c r="I97" s="2"/>
      <c r="J97" s="2"/>
      <c r="K97" s="2"/>
      <c r="L97" s="2"/>
      <c r="M97" s="2"/>
      <c r="N97" s="2"/>
      <c r="O97" s="127"/>
      <c r="P97" s="54"/>
      <c r="Q97" s="1">
        <f t="shared" si="22"/>
        <v>0</v>
      </c>
      <c r="R97" s="1">
        <f t="shared" si="23"/>
        <v>0</v>
      </c>
      <c r="S97" s="91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54"/>
      <c r="AF97" s="131" t="str">
        <f t="shared" si="24"/>
        <v/>
      </c>
      <c r="AG97" s="1">
        <f t="shared" si="25"/>
        <v>0</v>
      </c>
      <c r="AH97" s="1">
        <f t="shared" si="26"/>
        <v>0</v>
      </c>
      <c r="AI97" s="91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54"/>
      <c r="AV97" s="131" t="str">
        <f t="shared" si="27"/>
        <v/>
      </c>
      <c r="AW97" s="2">
        <f t="shared" si="28"/>
        <v>0</v>
      </c>
      <c r="AX97" s="2">
        <f t="shared" si="29"/>
        <v>0</v>
      </c>
      <c r="AY97" s="91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54"/>
      <c r="BL97" s="2">
        <f t="shared" si="30"/>
        <v>0</v>
      </c>
      <c r="BM97" s="2">
        <f t="shared" si="31"/>
        <v>0</v>
      </c>
      <c r="BN97" s="91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54"/>
      <c r="CA97" s="2">
        <f t="shared" si="32"/>
        <v>0</v>
      </c>
      <c r="CB97" s="2">
        <f t="shared" si="33"/>
        <v>0</v>
      </c>
      <c r="CC97" s="91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54"/>
      <c r="CP97" s="2">
        <f t="shared" si="34"/>
        <v>0</v>
      </c>
      <c r="CQ97" s="2">
        <f t="shared" si="35"/>
        <v>0</v>
      </c>
      <c r="CR97" s="91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54"/>
      <c r="DE97" s="2">
        <f t="shared" si="36"/>
        <v>0</v>
      </c>
      <c r="DF97" s="2">
        <f t="shared" si="37"/>
        <v>0</v>
      </c>
      <c r="DG97" s="91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54"/>
      <c r="DT97" s="2">
        <f t="shared" si="38"/>
        <v>0</v>
      </c>
      <c r="DU97" s="2">
        <f t="shared" si="39"/>
        <v>0</v>
      </c>
      <c r="DV97" s="91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54"/>
      <c r="EI97" s="2">
        <f t="shared" si="40"/>
        <v>0</v>
      </c>
      <c r="EJ97" s="2">
        <f t="shared" si="41"/>
        <v>0</v>
      </c>
      <c r="EK97" s="91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54"/>
      <c r="EX97" s="2">
        <f t="shared" si="42"/>
        <v>0</v>
      </c>
      <c r="EY97" s="2">
        <f t="shared" si="43"/>
        <v>0</v>
      </c>
    </row>
    <row r="98" spans="2:155">
      <c r="B98" s="51"/>
      <c r="D98" s="91"/>
      <c r="E98" s="2"/>
      <c r="F98" s="2"/>
      <c r="G98" s="2"/>
      <c r="H98" s="2"/>
      <c r="I98" s="2"/>
      <c r="J98" s="2"/>
      <c r="K98" s="2"/>
      <c r="L98" s="2"/>
      <c r="M98" s="2"/>
      <c r="N98" s="2"/>
      <c r="O98" s="127"/>
      <c r="P98" s="54"/>
      <c r="Q98" s="1">
        <f t="shared" si="22"/>
        <v>0</v>
      </c>
      <c r="R98" s="1">
        <f t="shared" si="23"/>
        <v>0</v>
      </c>
      <c r="S98" s="91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54"/>
      <c r="AF98" s="131" t="str">
        <f t="shared" si="24"/>
        <v/>
      </c>
      <c r="AG98" s="1">
        <f t="shared" si="25"/>
        <v>0</v>
      </c>
      <c r="AH98" s="1">
        <f t="shared" si="26"/>
        <v>0</v>
      </c>
      <c r="AI98" s="91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54"/>
      <c r="AV98" s="131" t="str">
        <f t="shared" si="27"/>
        <v/>
      </c>
      <c r="AW98" s="2">
        <f t="shared" si="28"/>
        <v>0</v>
      </c>
      <c r="AX98" s="2">
        <f t="shared" si="29"/>
        <v>0</v>
      </c>
      <c r="AY98" s="91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54"/>
      <c r="BL98" s="2">
        <f t="shared" si="30"/>
        <v>0</v>
      </c>
      <c r="BM98" s="2">
        <f t="shared" si="31"/>
        <v>0</v>
      </c>
      <c r="BN98" s="91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54"/>
      <c r="CA98" s="2">
        <f t="shared" si="32"/>
        <v>0</v>
      </c>
      <c r="CB98" s="2">
        <f t="shared" si="33"/>
        <v>0</v>
      </c>
      <c r="CC98" s="91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54"/>
      <c r="CP98" s="2">
        <f t="shared" si="34"/>
        <v>0</v>
      </c>
      <c r="CQ98" s="2">
        <f t="shared" si="35"/>
        <v>0</v>
      </c>
      <c r="CR98" s="91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54"/>
      <c r="DE98" s="2">
        <f t="shared" si="36"/>
        <v>0</v>
      </c>
      <c r="DF98" s="2">
        <f t="shared" si="37"/>
        <v>0</v>
      </c>
      <c r="DG98" s="91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54"/>
      <c r="DT98" s="2">
        <f t="shared" si="38"/>
        <v>0</v>
      </c>
      <c r="DU98" s="2">
        <f t="shared" si="39"/>
        <v>0</v>
      </c>
      <c r="DV98" s="91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54"/>
      <c r="EI98" s="2">
        <f t="shared" si="40"/>
        <v>0</v>
      </c>
      <c r="EJ98" s="2">
        <f t="shared" si="41"/>
        <v>0</v>
      </c>
      <c r="EK98" s="91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54"/>
      <c r="EX98" s="2">
        <f t="shared" si="42"/>
        <v>0</v>
      </c>
      <c r="EY98" s="2">
        <f t="shared" si="43"/>
        <v>0</v>
      </c>
    </row>
    <row r="99" spans="2:155">
      <c r="B99" s="56"/>
      <c r="D99" s="92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128"/>
      <c r="P99" s="58"/>
      <c r="Q99" s="1">
        <f t="shared" si="22"/>
        <v>0</v>
      </c>
      <c r="R99" s="1">
        <f t="shared" si="23"/>
        <v>0</v>
      </c>
      <c r="S99" s="92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8"/>
      <c r="AF99" s="131" t="str">
        <f t="shared" si="24"/>
        <v/>
      </c>
      <c r="AG99" s="1">
        <f t="shared" si="25"/>
        <v>0</v>
      </c>
      <c r="AH99" s="1">
        <f t="shared" si="26"/>
        <v>0</v>
      </c>
      <c r="AI99" s="92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8"/>
      <c r="AV99" s="131" t="str">
        <f t="shared" si="27"/>
        <v/>
      </c>
      <c r="AW99" s="2">
        <f t="shared" si="28"/>
        <v>0</v>
      </c>
      <c r="AX99" s="2">
        <f t="shared" si="29"/>
        <v>0</v>
      </c>
      <c r="AY99" s="92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8"/>
      <c r="BL99" s="2">
        <f t="shared" si="30"/>
        <v>0</v>
      </c>
      <c r="BM99" s="2">
        <f t="shared" si="31"/>
        <v>0</v>
      </c>
      <c r="BN99" s="92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8"/>
      <c r="CA99" s="2">
        <f t="shared" si="32"/>
        <v>0</v>
      </c>
      <c r="CB99" s="2">
        <f t="shared" si="33"/>
        <v>0</v>
      </c>
      <c r="CC99" s="92"/>
      <c r="CD99" s="57"/>
      <c r="CE99" s="57"/>
      <c r="CF99" s="57"/>
      <c r="CG99" s="57"/>
      <c r="CH99" s="57"/>
      <c r="CI99" s="57"/>
      <c r="CJ99" s="57"/>
      <c r="CK99" s="57"/>
      <c r="CL99" s="57"/>
      <c r="CM99" s="57"/>
      <c r="CN99" s="57"/>
      <c r="CO99" s="58"/>
      <c r="CP99" s="2">
        <f t="shared" si="34"/>
        <v>0</v>
      </c>
      <c r="CQ99" s="2">
        <f t="shared" si="35"/>
        <v>0</v>
      </c>
      <c r="CR99" s="92"/>
      <c r="CS99" s="57"/>
      <c r="CT99" s="57"/>
      <c r="CU99" s="57"/>
      <c r="CV99" s="57"/>
      <c r="CW99" s="57"/>
      <c r="CX99" s="57"/>
      <c r="CY99" s="57"/>
      <c r="CZ99" s="57"/>
      <c r="DA99" s="57"/>
      <c r="DB99" s="57"/>
      <c r="DC99" s="57"/>
      <c r="DD99" s="58"/>
      <c r="DE99" s="2">
        <f t="shared" si="36"/>
        <v>0</v>
      </c>
      <c r="DF99" s="2">
        <f t="shared" si="37"/>
        <v>0</v>
      </c>
      <c r="DG99" s="92"/>
      <c r="DH99" s="57"/>
      <c r="DI99" s="57"/>
      <c r="DJ99" s="57"/>
      <c r="DK99" s="57"/>
      <c r="DL99" s="57"/>
      <c r="DM99" s="57"/>
      <c r="DN99" s="57"/>
      <c r="DO99" s="57"/>
      <c r="DP99" s="57"/>
      <c r="DQ99" s="57"/>
      <c r="DR99" s="57"/>
      <c r="DS99" s="58"/>
      <c r="DT99" s="2">
        <f t="shared" si="38"/>
        <v>0</v>
      </c>
      <c r="DU99" s="2">
        <f t="shared" si="39"/>
        <v>0</v>
      </c>
      <c r="DV99" s="92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8"/>
      <c r="EI99" s="2">
        <f t="shared" si="40"/>
        <v>0</v>
      </c>
      <c r="EJ99" s="2">
        <f t="shared" si="41"/>
        <v>0</v>
      </c>
      <c r="EK99" s="92"/>
      <c r="EL99" s="57"/>
      <c r="EM99" s="57"/>
      <c r="EN99" s="57"/>
      <c r="EO99" s="57"/>
      <c r="EP99" s="57"/>
      <c r="EQ99" s="57"/>
      <c r="ER99" s="57"/>
      <c r="ES99" s="57"/>
      <c r="ET99" s="57"/>
      <c r="EU99" s="57"/>
      <c r="EV99" s="57"/>
      <c r="EW99" s="58"/>
      <c r="EX99" s="2">
        <f t="shared" si="42"/>
        <v>0</v>
      </c>
      <c r="EY99" s="2">
        <f t="shared" si="43"/>
        <v>0</v>
      </c>
    </row>
    <row r="100" spans="2:155">
      <c r="J100" s="59">
        <f>Q100</f>
        <v>54.76</v>
      </c>
      <c r="L100" s="123">
        <f>R100</f>
        <v>99.57</v>
      </c>
      <c r="M100" s="111">
        <f>SUM(M3:M99)</f>
        <v>3.27E-2</v>
      </c>
      <c r="N100" s="111">
        <f>SUM(N3:N99)</f>
        <v>3.27E-2</v>
      </c>
      <c r="O100" s="111"/>
      <c r="Q100" s="2">
        <f>SUM(Q3:Q99)</f>
        <v>54.76</v>
      </c>
      <c r="R100" s="1">
        <f>SUM(R3:R99)</f>
        <v>99.57</v>
      </c>
      <c r="Y100" s="59">
        <f>AG100</f>
        <v>54.76</v>
      </c>
      <c r="AA100" s="59">
        <f>AH100</f>
        <v>54.76</v>
      </c>
      <c r="AB100" s="124">
        <f>SUM(AB3:AB99)</f>
        <v>3.27E-2</v>
      </c>
      <c r="AC100" s="124">
        <f>SUM(AC3:AC99)</f>
        <v>3.27E-2</v>
      </c>
      <c r="AD100" s="111"/>
      <c r="AE100" s="111"/>
      <c r="AF100" s="111"/>
      <c r="AG100" s="1">
        <f>SUM(AG3:AG99)</f>
        <v>54.76</v>
      </c>
      <c r="AH100" s="1">
        <f>SUM(AH3:AH99)</f>
        <v>54.76</v>
      </c>
      <c r="AO100" s="59">
        <f>AW100</f>
        <v>54.76</v>
      </c>
      <c r="AQ100" s="59">
        <f>AX100</f>
        <v>54.76</v>
      </c>
      <c r="AR100" s="124">
        <f>SUM(AR3:AR99)</f>
        <v>3.27E-2</v>
      </c>
      <c r="AS100" s="124">
        <f>SUM(AS3:AS99)</f>
        <v>3.27E-2</v>
      </c>
      <c r="AT100" s="111"/>
      <c r="AU100" s="111"/>
      <c r="AV100" s="111"/>
      <c r="AW100" s="1">
        <f>SUM(AW3:AW99)</f>
        <v>54.76</v>
      </c>
      <c r="AX100" s="1">
        <f>SUM(AX3:AX99)</f>
        <v>54.76</v>
      </c>
      <c r="BE100" s="59">
        <f>BL100</f>
        <v>54.76</v>
      </c>
      <c r="BG100" s="59">
        <f>BM100</f>
        <v>54.76</v>
      </c>
      <c r="BH100" s="124">
        <f>SUM(BH3:BH99)</f>
        <v>3.27E-2</v>
      </c>
      <c r="BI100" s="111">
        <f>SUM(BI3:BI99)</f>
        <v>3.27E-2</v>
      </c>
      <c r="BJ100" s="111"/>
      <c r="BK100" s="111"/>
      <c r="BL100" s="1">
        <f>SUM(BL3:BL99)</f>
        <v>54.76</v>
      </c>
      <c r="BM100" s="1">
        <f>SUM(BM3:BM99)</f>
        <v>54.76</v>
      </c>
      <c r="BT100" s="59">
        <f>CA100</f>
        <v>54.76</v>
      </c>
      <c r="BV100" s="59">
        <f>CB100</f>
        <v>54.76</v>
      </c>
      <c r="BW100" s="124">
        <f>SUM(BW3:BW99)</f>
        <v>3.27E-2</v>
      </c>
      <c r="BX100" s="124">
        <f>SUM(BX3:BX99)</f>
        <v>3.27E-2</v>
      </c>
      <c r="BY100" s="111"/>
      <c r="BZ100" s="111"/>
      <c r="CA100" s="1">
        <f>SUM(CA3:CA99)</f>
        <v>54.76</v>
      </c>
      <c r="CB100" s="1">
        <f>SUM(CB3:CB99)</f>
        <v>54.76</v>
      </c>
      <c r="CI100" s="59">
        <f>CP100</f>
        <v>54.76</v>
      </c>
      <c r="CK100" s="59">
        <f>CQ100</f>
        <v>54.76</v>
      </c>
      <c r="CL100" s="124">
        <f>SUM(CL3:CL99)</f>
        <v>3.27E-2</v>
      </c>
      <c r="CM100" s="124">
        <f>SUM(CM3:CM99)</f>
        <v>3.27E-2</v>
      </c>
      <c r="CN100" s="111"/>
      <c r="CO100" s="111"/>
      <c r="CP100" s="1">
        <f>SUM(CP3:CP99)</f>
        <v>54.76</v>
      </c>
      <c r="CQ100" s="1">
        <f>SUM(CQ3:CQ99)</f>
        <v>54.76</v>
      </c>
      <c r="CX100" s="59">
        <f>DE100</f>
        <v>54.76</v>
      </c>
      <c r="CZ100" s="59">
        <f>DF100</f>
        <v>54.76</v>
      </c>
      <c r="DA100" s="124">
        <f>SUM(DA3:DA99)</f>
        <v>3.27E-2</v>
      </c>
      <c r="DB100" s="124">
        <f>SUM(DB3:DB99)</f>
        <v>3.27E-2</v>
      </c>
      <c r="DC100" s="111"/>
      <c r="DD100" s="111"/>
      <c r="DE100" s="1">
        <f>SUM(DE3:DE99)</f>
        <v>54.76</v>
      </c>
      <c r="DF100" s="1">
        <f>SUM(DF3:DF99)</f>
        <v>54.76</v>
      </c>
      <c r="DM100" s="59">
        <f>DT100</f>
        <v>54.76</v>
      </c>
      <c r="DO100" s="59">
        <f>DU100</f>
        <v>54.76</v>
      </c>
      <c r="DP100" s="124">
        <f>SUM(DP3:DP99)</f>
        <v>3.27E-2</v>
      </c>
      <c r="DQ100" s="124">
        <f>SUM(DQ3:DQ99)</f>
        <v>3.27E-2</v>
      </c>
      <c r="DR100" s="111"/>
      <c r="DS100" s="111"/>
      <c r="DT100" s="1">
        <f>SUM(DT3:DT99)</f>
        <v>54.76</v>
      </c>
      <c r="DU100" s="1">
        <f>SUM(DU3:DU99)</f>
        <v>54.76</v>
      </c>
      <c r="EB100" s="59">
        <f>EI100</f>
        <v>54.76</v>
      </c>
      <c r="ED100" s="59">
        <f>EJ100</f>
        <v>54.76</v>
      </c>
      <c r="EE100" s="124">
        <f>SUM(EE3:EE99)</f>
        <v>3.27E-2</v>
      </c>
      <c r="EF100" s="124">
        <f>SUM(EF3:EF99)</f>
        <v>3.27E-2</v>
      </c>
      <c r="EG100" s="111"/>
      <c r="EH100" s="111"/>
      <c r="EI100" s="1">
        <f>SUM(EI3:EI99)</f>
        <v>54.76</v>
      </c>
      <c r="EJ100" s="1">
        <f>SUM(EJ3:EJ99)</f>
        <v>54.76</v>
      </c>
      <c r="EQ100" s="59">
        <f>EX100</f>
        <v>54.76</v>
      </c>
      <c r="ES100" s="59">
        <f>EY100</f>
        <v>54.76</v>
      </c>
      <c r="ET100" s="124">
        <f>SUM(ET3:ET99)</f>
        <v>3.27E-2</v>
      </c>
      <c r="EU100" s="124">
        <f>SUM(EU3:EU99)</f>
        <v>3.27E-2</v>
      </c>
      <c r="EV100" s="111"/>
      <c r="EW100" s="111"/>
      <c r="EX100" s="1">
        <f>SUM(EX3:EX99)</f>
        <v>54.76</v>
      </c>
      <c r="EY100" s="1">
        <f>SUM(EY3:EY99)</f>
        <v>54.76</v>
      </c>
    </row>
    <row r="101" spans="2:155">
      <c r="L101" s="2"/>
      <c r="M101" s="2"/>
      <c r="N101" s="2"/>
      <c r="O101" s="2"/>
      <c r="P101" s="2"/>
      <c r="Q101" s="2"/>
      <c r="AB101" s="2"/>
      <c r="AC101" s="2"/>
      <c r="AD101" s="2"/>
      <c r="AS101" s="2"/>
      <c r="AT101" s="2"/>
      <c r="DB101" s="2"/>
      <c r="DQ101" s="2"/>
      <c r="EU101" s="2"/>
    </row>
    <row r="102" spans="2:155">
      <c r="L102" s="2"/>
      <c r="M102" s="2"/>
      <c r="N102" s="2"/>
      <c r="O102" s="2"/>
      <c r="P102" s="2"/>
      <c r="Q102" s="2"/>
      <c r="DB102" s="2"/>
      <c r="DQ102" s="2"/>
    </row>
    <row r="103" spans="2:155">
      <c r="DB103" s="2"/>
    </row>
    <row r="104" spans="2:155">
      <c r="DB104" s="2"/>
    </row>
    <row r="105" spans="2:155">
      <c r="DB105" s="2"/>
    </row>
    <row r="106" spans="2:155">
      <c r="DB106" s="2"/>
    </row>
    <row r="107" spans="2:155">
      <c r="DB107" s="2"/>
    </row>
    <row r="108" spans="2:155">
      <c r="DB108" s="2"/>
    </row>
    <row r="109" spans="2:155">
      <c r="DB109" s="2"/>
    </row>
    <row r="110" spans="2:155">
      <c r="DB110" s="2"/>
    </row>
    <row r="111" spans="2:155">
      <c r="DB111" s="2"/>
    </row>
    <row r="112" spans="2:155">
      <c r="DB112" s="2"/>
    </row>
    <row r="113" spans="106:106">
      <c r="DB113" s="2"/>
    </row>
    <row r="114" spans="106:106">
      <c r="DB114" s="2"/>
    </row>
    <row r="115" spans="106:106">
      <c r="DB115" s="2"/>
    </row>
    <row r="116" spans="106:106">
      <c r="DB116" s="2"/>
    </row>
    <row r="117" spans="106:106">
      <c r="DB117" s="2"/>
    </row>
    <row r="118" spans="106:106">
      <c r="DB118" s="2"/>
    </row>
    <row r="119" spans="106:106">
      <c r="DB119" s="2"/>
    </row>
    <row r="120" spans="106:106">
      <c r="DB120" s="2"/>
    </row>
    <row r="121" spans="106:106">
      <c r="DB121" s="2"/>
    </row>
    <row r="122" spans="106:106">
      <c r="DB122" s="2"/>
    </row>
    <row r="123" spans="106:106">
      <c r="DB123" s="2"/>
    </row>
    <row r="124" spans="106:106">
      <c r="DB124" s="2"/>
    </row>
    <row r="125" spans="106:106">
      <c r="DB125" s="2"/>
    </row>
    <row r="126" spans="106:106">
      <c r="DB126" s="2"/>
    </row>
    <row r="127" spans="106:106">
      <c r="DB127" s="2"/>
    </row>
    <row r="128" spans="106:106">
      <c r="DB128" s="2"/>
    </row>
    <row r="129" spans="106:106">
      <c r="DB129" s="2"/>
    </row>
    <row r="130" spans="106:106">
      <c r="DB130" s="2"/>
    </row>
    <row r="131" spans="106:106">
      <c r="DB131" s="2"/>
    </row>
    <row r="132" spans="106:106">
      <c r="DB132" s="2"/>
    </row>
    <row r="133" spans="106:106">
      <c r="DB133" s="2"/>
    </row>
    <row r="134" spans="106:106">
      <c r="DB134" s="2"/>
    </row>
    <row r="135" spans="106:106">
      <c r="DB135" s="2"/>
    </row>
  </sheetData>
  <mergeCells count="10">
    <mergeCell ref="DG1:DQ1"/>
    <mergeCell ref="EK1:EU1"/>
    <mergeCell ref="CC1:CO1"/>
    <mergeCell ref="CR1:DD1"/>
    <mergeCell ref="DV1:EH1"/>
    <mergeCell ref="D1:P1"/>
    <mergeCell ref="S1:Y1"/>
    <mergeCell ref="BN1:BZ1"/>
    <mergeCell ref="AY1:BK1"/>
    <mergeCell ref="AI1:A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tabSelected="1" workbookViewId="0">
      <selection activeCell="F5" sqref="F5"/>
    </sheetView>
  </sheetViews>
  <sheetFormatPr baseColWidth="10" defaultRowHeight="12.75" customHeight="1"/>
  <cols>
    <col min="1" max="1" width="12.42578125" customWidth="1"/>
    <col min="2" max="2" width="30.7109375" customWidth="1"/>
    <col min="3" max="3" width="6.7109375" customWidth="1"/>
    <col min="4" max="4" width="10.7109375" customWidth="1"/>
    <col min="5" max="5" width="6.7109375" style="41" customWidth="1"/>
    <col min="6" max="6" width="10.7109375" style="61" customWidth="1"/>
    <col min="7" max="7" width="10.7109375" customWidth="1"/>
    <col min="8" max="8" width="6.7109375" customWidth="1"/>
  </cols>
  <sheetData>
    <row r="1" spans="1:8" ht="15" customHeight="1" thickTop="1">
      <c r="A1" s="163"/>
      <c r="B1" s="164"/>
      <c r="C1" s="164"/>
      <c r="D1" s="164"/>
      <c r="E1" s="164"/>
      <c r="F1" s="164"/>
      <c r="G1" s="121"/>
      <c r="H1" s="122"/>
    </row>
    <row r="2" spans="1:8" ht="12.75" customHeight="1">
      <c r="A2" s="119"/>
      <c r="B2" s="205" t="str">
        <f>nombrecliente</f>
        <v>Sistema de Comunicaciones y Transportes, Sistema de Transporte Colectivo Metro, Administración General de Recursos, Línea 12 (Línea Dorada)</v>
      </c>
      <c r="C2" s="205"/>
      <c r="D2" s="205"/>
      <c r="E2" s="205"/>
      <c r="F2" s="205"/>
      <c r="G2" s="205"/>
      <c r="H2" s="7"/>
    </row>
    <row r="3" spans="1:8" ht="12.75" customHeight="1">
      <c r="A3" s="120"/>
      <c r="B3" s="206"/>
      <c r="C3" s="206"/>
      <c r="D3" s="206"/>
      <c r="E3" s="206"/>
      <c r="F3" s="206"/>
      <c r="G3" s="206"/>
      <c r="H3" s="7"/>
    </row>
    <row r="4" spans="1:8" ht="12.75" customHeight="1">
      <c r="A4" s="120"/>
      <c r="B4" s="206"/>
      <c r="C4" s="206"/>
      <c r="D4" s="206"/>
      <c r="E4" s="206"/>
      <c r="F4" s="206"/>
      <c r="G4" s="206"/>
      <c r="H4" s="7"/>
    </row>
    <row r="5" spans="1:8" ht="12.75" customHeight="1">
      <c r="A5" s="120"/>
      <c r="B5" s="160"/>
      <c r="C5" s="160"/>
      <c r="D5" s="160"/>
      <c r="E5" s="160"/>
      <c r="F5" s="60"/>
      <c r="G5" s="2"/>
      <c r="H5" s="7"/>
    </row>
    <row r="6" spans="1:8" ht="12.75" customHeight="1">
      <c r="A6" s="165" t="s">
        <v>183</v>
      </c>
      <c r="B6" s="202" t="str">
        <f>razonsocial</f>
        <v>MI EMPRESA</v>
      </c>
      <c r="C6" s="202"/>
      <c r="D6" s="202"/>
      <c r="E6" s="202"/>
      <c r="F6" s="202"/>
      <c r="G6" s="202"/>
      <c r="H6" s="7"/>
    </row>
    <row r="7" spans="1:8" ht="12.75" customHeight="1">
      <c r="A7" s="166" t="s">
        <v>229</v>
      </c>
      <c r="B7" s="170" t="str">
        <f>"Num:"&amp;numerodeconcurso</f>
        <v>Num:2009/0257-0001</v>
      </c>
      <c r="C7" s="171"/>
      <c r="D7" s="172"/>
      <c r="E7" s="173"/>
      <c r="F7" s="174" t="s">
        <v>86</v>
      </c>
      <c r="G7" s="171" t="str">
        <f>plazocalculado&amp;" días naturales"</f>
        <v>153 días naturales</v>
      </c>
      <c r="H7" s="7"/>
    </row>
    <row r="8" spans="1:8" ht="12.75" customHeight="1">
      <c r="A8" s="167" t="s">
        <v>85</v>
      </c>
      <c r="B8" s="2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1"/>
      <c r="D8" s="201"/>
      <c r="E8" s="201"/>
      <c r="F8" s="175" t="s">
        <v>27</v>
      </c>
      <c r="G8" s="176">
        <f>fechadeconcurso</f>
        <v>40017</v>
      </c>
      <c r="H8" s="37"/>
    </row>
    <row r="9" spans="1:8" ht="12.75" customHeight="1">
      <c r="A9" s="168"/>
      <c r="B9" s="201"/>
      <c r="C9" s="201"/>
      <c r="D9" s="201"/>
      <c r="E9" s="201"/>
      <c r="F9" s="175" t="s">
        <v>87</v>
      </c>
      <c r="G9" s="176">
        <f>fechainicio</f>
        <v>40026</v>
      </c>
      <c r="H9" s="12"/>
    </row>
    <row r="10" spans="1:8" ht="12.75" customHeight="1">
      <c r="A10" s="168"/>
      <c r="B10" s="201"/>
      <c r="C10" s="201"/>
      <c r="D10" s="201"/>
      <c r="E10" s="201"/>
      <c r="F10" s="175" t="s">
        <v>88</v>
      </c>
      <c r="G10" s="176">
        <f>fechaterminacion</f>
        <v>40178</v>
      </c>
      <c r="H10" s="37"/>
    </row>
    <row r="11" spans="1:8" ht="12.75" customHeight="1" thickBot="1">
      <c r="A11" s="169" t="s">
        <v>230</v>
      </c>
      <c r="B11" s="177" t="str">
        <f>direcciondelaobra&amp;", "&amp;coloniadelaobra&amp;", "&amp;ciudaddelaobra&amp;", "&amp;estadodelaobra</f>
        <v>Tramo de Barranca del Muerto a Tlahuac., Colonia de la obra., México, Ciudad de México</v>
      </c>
      <c r="C11" s="177"/>
      <c r="D11" s="177"/>
      <c r="E11" s="178"/>
      <c r="F11" s="179"/>
      <c r="G11" s="177"/>
      <c r="H11" s="8"/>
    </row>
    <row r="12" spans="1:8" ht="12.75" customHeight="1" thickTop="1">
      <c r="A12" s="1"/>
      <c r="B12" s="1"/>
      <c r="C12" s="1"/>
      <c r="D12" s="1"/>
      <c r="E12" s="40"/>
      <c r="G12" s="1"/>
    </row>
    <row r="13" spans="1:8" ht="12.75" customHeight="1">
      <c r="A13" s="203" t="s">
        <v>232</v>
      </c>
      <c r="B13" s="204"/>
      <c r="C13" s="204"/>
      <c r="D13" s="204"/>
      <c r="E13" s="204"/>
      <c r="F13" s="204"/>
      <c r="G13" s="181"/>
      <c r="H13" s="180" t="s">
        <v>231</v>
      </c>
    </row>
    <row r="14" spans="1:8" ht="12.75" customHeight="1" thickBot="1">
      <c r="A14" s="1"/>
      <c r="B14" s="1"/>
      <c r="C14" s="1"/>
      <c r="D14" s="1"/>
      <c r="E14" s="40"/>
      <c r="G14" s="1"/>
      <c r="H14" s="1"/>
    </row>
    <row r="15" spans="1:8" ht="12.75" customHeight="1" thickTop="1" thickBot="1">
      <c r="A15" s="4" t="s">
        <v>28</v>
      </c>
      <c r="B15" s="5" t="s">
        <v>29</v>
      </c>
      <c r="C15" s="5" t="s">
        <v>30</v>
      </c>
      <c r="D15" s="5" t="s">
        <v>32</v>
      </c>
      <c r="E15" s="5" t="s">
        <v>171</v>
      </c>
      <c r="F15" s="62" t="s">
        <v>31</v>
      </c>
      <c r="G15" s="5" t="s">
        <v>33</v>
      </c>
      <c r="H15" s="6" t="s">
        <v>34</v>
      </c>
    </row>
    <row r="16" spans="1:8" ht="12.75" customHeight="1" thickTop="1">
      <c r="A16" s="53" t="s">
        <v>157</v>
      </c>
      <c r="B16" s="53" t="str">
        <f>CodigoPartida</f>
        <v>A01</v>
      </c>
      <c r="C16" s="53" t="s">
        <v>158</v>
      </c>
      <c r="E16" s="65">
        <f>RenglonPresupuesto</f>
        <v>1</v>
      </c>
      <c r="F16" s="66"/>
      <c r="G16" s="78"/>
      <c r="H16" s="1"/>
    </row>
    <row r="17" spans="1:8">
      <c r="A17" s="67" t="s">
        <v>159</v>
      </c>
      <c r="B17" s="116" t="str">
        <f>CodigoMatriz</f>
        <v>TZO1001</v>
      </c>
      <c r="C17" s="78"/>
      <c r="D17" s="69" t="str">
        <f>UnidadMatriz</f>
        <v>M2</v>
      </c>
      <c r="E17" s="69"/>
      <c r="F17" s="114">
        <f>VolumenPresupuesto</f>
        <v>1200</v>
      </c>
      <c r="G17" s="115">
        <f>ROUND(VolumenPresupuesto*PrecioMatriz1,decimalesredondeo)</f>
        <v>2940</v>
      </c>
      <c r="H17" s="1"/>
    </row>
    <row r="18" spans="1:8" ht="12.75" customHeight="1">
      <c r="A18" s="19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199"/>
      <c r="C18" s="199"/>
      <c r="D18" s="199"/>
      <c r="E18" s="199"/>
      <c r="F18" s="199"/>
      <c r="G18" s="199"/>
      <c r="H18" s="199"/>
    </row>
    <row r="19" spans="1:8" ht="12.75" customHeight="1">
      <c r="A19" s="44" t="s">
        <v>162</v>
      </c>
      <c r="B19" s="44"/>
      <c r="C19" s="44"/>
      <c r="D19" s="78"/>
      <c r="E19" s="77"/>
      <c r="F19" s="66"/>
      <c r="G19" s="78"/>
      <c r="H19" s="1"/>
    </row>
    <row r="20" spans="1:8" ht="12.75" customHeight="1">
      <c r="A20" s="70" t="str">
        <f>'N_Campos Especificos'!D3</f>
        <v>ARENA</v>
      </c>
      <c r="B20" s="117" t="str">
        <f>'N_Campos Especificos'!E3</f>
        <v>ARENA</v>
      </c>
      <c r="C20" s="71" t="str">
        <f>'N_Campos Especificos'!F3</f>
        <v>KG</v>
      </c>
      <c r="D20" s="72">
        <f>'N_Campos Especificos'!I3</f>
        <v>99.57</v>
      </c>
      <c r="E20" s="73" t="str">
        <f>'N_Campos Especificos'!H3</f>
        <v>*</v>
      </c>
      <c r="F20" s="84">
        <f>'N_Campos Especificos'!G3</f>
        <v>0.55000000000000004</v>
      </c>
      <c r="G20" s="74">
        <f>'N_Campos Especificos'!J3</f>
        <v>54.76</v>
      </c>
      <c r="H20" s="75">
        <f>'N_Campos Especificos'!M3</f>
        <v>3.27E-2</v>
      </c>
    </row>
    <row r="21" spans="1:8" ht="12.75" customHeight="1">
      <c r="A21" s="68" t="s">
        <v>164</v>
      </c>
      <c r="B21" s="44" t="s">
        <v>162</v>
      </c>
      <c r="C21" s="44"/>
      <c r="D21" s="44"/>
      <c r="E21" s="69"/>
      <c r="F21" s="66"/>
      <c r="G21" s="76">
        <f>TotalImporte1Tipo1</f>
        <v>54.76</v>
      </c>
      <c r="H21" s="42">
        <f>TotalPorcentaje1Tipo1</f>
        <v>3.27E-2</v>
      </c>
    </row>
    <row r="22" spans="1:8" ht="12.75" customHeight="1">
      <c r="A22" s="44" t="s">
        <v>165</v>
      </c>
      <c r="B22" s="44"/>
      <c r="C22" s="44"/>
      <c r="D22" s="78"/>
      <c r="E22" s="77"/>
      <c r="F22" s="66"/>
      <c r="G22" s="78"/>
      <c r="H22" s="78"/>
    </row>
    <row r="23" spans="1:8" ht="12.75" customHeight="1">
      <c r="A23" s="70" t="str">
        <f>'N_Campos Especificos'!S3</f>
        <v>ARENA</v>
      </c>
      <c r="B23" s="117" t="str">
        <f>'N_Campos Especificos'!T3</f>
        <v>ARENA</v>
      </c>
      <c r="C23" s="71" t="str">
        <f>'N_Campos Especificos'!U3</f>
        <v>KG</v>
      </c>
      <c r="D23" s="72">
        <f>'N_Campos Especificos'!X3</f>
        <v>99.57</v>
      </c>
      <c r="E23" s="73" t="str">
        <f>'N_Campos Especificos'!W3</f>
        <v>*</v>
      </c>
      <c r="F23" s="84">
        <f>'N_Campos Especificos'!V3</f>
        <v>0.55000000000000004</v>
      </c>
      <c r="G23" s="74">
        <f>'N_Campos Especificos'!Y3</f>
        <v>54.76</v>
      </c>
      <c r="H23" s="75">
        <f>'N_Campos Especificos'!AB3</f>
        <v>3.27E-2</v>
      </c>
    </row>
    <row r="24" spans="1:8" ht="12.75" customHeight="1">
      <c r="A24" s="68" t="s">
        <v>164</v>
      </c>
      <c r="B24" s="44" t="s">
        <v>165</v>
      </c>
      <c r="C24" s="44"/>
      <c r="D24" s="44"/>
      <c r="E24" s="69"/>
      <c r="F24" s="66"/>
      <c r="G24" s="76">
        <f>TotalImporte1Tipo2</f>
        <v>54.76</v>
      </c>
      <c r="H24" s="42">
        <f>TotalPorcentaje1Tipo2</f>
        <v>3.27E-2</v>
      </c>
    </row>
    <row r="25" spans="1:8" ht="12.75" customHeight="1">
      <c r="A25" s="44" t="s">
        <v>166</v>
      </c>
      <c r="B25" s="44"/>
      <c r="C25" s="44"/>
      <c r="D25" s="78"/>
      <c r="E25" s="77"/>
      <c r="F25" s="66"/>
      <c r="G25" s="78"/>
      <c r="H25" s="78"/>
    </row>
    <row r="26" spans="1:8" ht="12.75" customHeight="1">
      <c r="A26" s="70" t="str">
        <f>'N_Campos Especificos'!AI3</f>
        <v>ARENA</v>
      </c>
      <c r="B26" s="117" t="str">
        <f>'N_Campos Especificos'!AJ3</f>
        <v>ARENA</v>
      </c>
      <c r="C26" s="71" t="str">
        <f>'N_Campos Especificos'!AK3</f>
        <v>KG</v>
      </c>
      <c r="D26" s="72">
        <f>'N_Campos Especificos'!AN3</f>
        <v>99.57</v>
      </c>
      <c r="E26" s="73" t="str">
        <f>'N_Campos Especificos'!AM3</f>
        <v>*</v>
      </c>
      <c r="F26" s="84">
        <f>'N_Campos Especificos'!AL3</f>
        <v>0.03</v>
      </c>
      <c r="G26" s="74">
        <f>'N_Campos Especificos'!AO3</f>
        <v>54.76</v>
      </c>
      <c r="H26" s="75">
        <f>'N_Campos Especificos'!AR3</f>
        <v>3.27E-2</v>
      </c>
    </row>
    <row r="27" spans="1:8" ht="12.75" customHeight="1">
      <c r="A27" s="68" t="s">
        <v>164</v>
      </c>
      <c r="B27" s="44" t="s">
        <v>166</v>
      </c>
      <c r="C27" s="44"/>
      <c r="D27" s="44"/>
      <c r="E27" s="69"/>
      <c r="F27" s="66"/>
      <c r="G27" s="76">
        <f>TotalImporte1Tipo3</f>
        <v>54.76</v>
      </c>
      <c r="H27" s="42">
        <f>TotalPorcentaje1Tipo3</f>
        <v>3.27E-2</v>
      </c>
    </row>
    <row r="28" spans="1:8" ht="12.75" customHeight="1">
      <c r="A28" s="44" t="s">
        <v>167</v>
      </c>
      <c r="B28" s="44"/>
      <c r="C28" s="44"/>
      <c r="D28" s="78"/>
      <c r="E28" s="77"/>
      <c r="F28" s="66"/>
      <c r="G28" s="78"/>
      <c r="H28" s="78"/>
    </row>
    <row r="29" spans="1:8" ht="12.75" customHeight="1">
      <c r="A29" s="70" t="str">
        <f>'N_Campos Especificos'!BN3</f>
        <v>ARENA</v>
      </c>
      <c r="B29" s="117" t="str">
        <f>'N_Campos Especificos'!BO3</f>
        <v>ARENA</v>
      </c>
      <c r="C29" s="71" t="str">
        <f>'N_Campos Especificos'!BP3</f>
        <v>KG</v>
      </c>
      <c r="D29" s="72">
        <f>'N_Campos Especificos'!BS3</f>
        <v>99.57</v>
      </c>
      <c r="E29" s="73" t="str">
        <f>'N_Campos Especificos'!BR3</f>
        <v>*</v>
      </c>
      <c r="F29" s="84">
        <f>'N_Campos Especificos'!BQ3</f>
        <v>0.55000000000000004</v>
      </c>
      <c r="G29" s="74">
        <f>'N_Campos Especificos'!BT3</f>
        <v>54.76</v>
      </c>
      <c r="H29" s="75">
        <f>'N_Campos Especificos'!BW3</f>
        <v>3.27E-2</v>
      </c>
    </row>
    <row r="30" spans="1:8" ht="12.75" customHeight="1">
      <c r="A30" s="68" t="s">
        <v>164</v>
      </c>
      <c r="B30" s="44" t="s">
        <v>167</v>
      </c>
      <c r="C30" s="44"/>
      <c r="D30" s="44"/>
      <c r="E30" s="69"/>
      <c r="F30" s="66"/>
      <c r="G30" s="76">
        <f>TotalImporte1Tipo4</f>
        <v>54.76</v>
      </c>
      <c r="H30" s="42">
        <f>TotalPorcentaje1Tipo4</f>
        <v>3.27E-2</v>
      </c>
    </row>
    <row r="31" spans="1:8" ht="12.75" customHeight="1">
      <c r="A31" s="44" t="s">
        <v>218</v>
      </c>
      <c r="B31" s="44"/>
      <c r="C31" s="44"/>
      <c r="D31" s="78"/>
      <c r="E31" s="77"/>
      <c r="F31" s="66"/>
      <c r="G31" s="78"/>
      <c r="H31" s="78"/>
    </row>
    <row r="32" spans="1:8" ht="12.75" customHeight="1">
      <c r="A32" s="70" t="str">
        <f>'N_Campos Especificos'!CC3</f>
        <v>ARENA</v>
      </c>
      <c r="B32" s="117" t="str">
        <f>'N_Campos Especificos'!CD3</f>
        <v>ARENA</v>
      </c>
      <c r="C32" s="71" t="str">
        <f>'N_Campos Especificos'!CE3</f>
        <v>KG</v>
      </c>
      <c r="D32" s="72">
        <f>'N_Campos Especificos'!CH3</f>
        <v>99.57</v>
      </c>
      <c r="E32" s="73" t="str">
        <f>'N_Campos Especificos'!CG3</f>
        <v>*</v>
      </c>
      <c r="F32" s="84">
        <f>'N_Campos Especificos'!CF3</f>
        <v>0.55000000000000004</v>
      </c>
      <c r="G32" s="74">
        <f>'N_Campos Especificos'!CI3</f>
        <v>54.76</v>
      </c>
      <c r="H32" s="75">
        <f>'N_Campos Especificos'!CL3</f>
        <v>3.27E-2</v>
      </c>
    </row>
    <row r="33" spans="1:8" ht="12.75" customHeight="1">
      <c r="A33" s="68" t="s">
        <v>164</v>
      </c>
      <c r="B33" s="44" t="s">
        <v>218</v>
      </c>
      <c r="C33" s="44"/>
      <c r="D33" s="44"/>
      <c r="E33" s="69"/>
      <c r="F33" s="66"/>
      <c r="G33" s="76">
        <f>TotalImporte1Tipo5</f>
        <v>54.76</v>
      </c>
      <c r="H33" s="42">
        <f>TotalPorcentaje1Tipo5</f>
        <v>3.27E-2</v>
      </c>
    </row>
    <row r="34" spans="1:8" ht="12.75" customHeight="1">
      <c r="A34" s="44" t="s">
        <v>219</v>
      </c>
      <c r="B34" s="44"/>
      <c r="C34" s="44"/>
      <c r="D34" s="78"/>
      <c r="E34" s="77"/>
      <c r="F34" s="66"/>
      <c r="G34" s="78"/>
      <c r="H34" s="78"/>
    </row>
    <row r="35" spans="1:8" ht="12.75" customHeight="1">
      <c r="A35" s="70" t="str">
        <f>'N_Campos Especificos'!CR3</f>
        <v>ARENA</v>
      </c>
      <c r="B35" s="117" t="str">
        <f>'N_Campos Especificos'!CS3</f>
        <v>ARENA</v>
      </c>
      <c r="C35" s="71" t="str">
        <f>'N_Campos Especificos'!CT3</f>
        <v>KG</v>
      </c>
      <c r="D35" s="72">
        <f>'N_Campos Especificos'!CW3</f>
        <v>99.57</v>
      </c>
      <c r="E35" s="73" t="str">
        <f>'N_Campos Especificos'!CV3</f>
        <v>*</v>
      </c>
      <c r="F35" s="84">
        <f>'N_Campos Especificos'!CU3</f>
        <v>0.55000000000000004</v>
      </c>
      <c r="G35" s="74">
        <f>'N_Campos Especificos'!CX3</f>
        <v>54.76</v>
      </c>
      <c r="H35" s="75">
        <f>'N_Campos Especificos'!DA3</f>
        <v>3.27E-2</v>
      </c>
    </row>
    <row r="36" spans="1:8" ht="12.75" customHeight="1">
      <c r="A36" s="68" t="s">
        <v>164</v>
      </c>
      <c r="B36" s="44" t="s">
        <v>219</v>
      </c>
      <c r="C36" s="44"/>
      <c r="D36" s="44"/>
      <c r="E36" s="69"/>
      <c r="F36" s="66"/>
      <c r="G36" s="76">
        <f>TotalImporte1Tipo6</f>
        <v>54.76</v>
      </c>
      <c r="H36" s="42">
        <f>TotalPorcentaje1Tipo6</f>
        <v>3.27E-2</v>
      </c>
    </row>
    <row r="37" spans="1:8" ht="12.75" customHeight="1">
      <c r="A37" s="44" t="s">
        <v>220</v>
      </c>
      <c r="B37" s="44"/>
      <c r="C37" s="44"/>
      <c r="D37" s="78"/>
      <c r="E37" s="77"/>
      <c r="F37" s="66"/>
      <c r="G37" s="78"/>
      <c r="H37" s="78"/>
    </row>
    <row r="38" spans="1:8" ht="12.75" customHeight="1">
      <c r="A38" s="70" t="str">
        <f>'N_Campos Especificos'!DG3</f>
        <v>ARENA</v>
      </c>
      <c r="B38" s="117" t="str">
        <f>'N_Campos Especificos'!DH3</f>
        <v>ARENA</v>
      </c>
      <c r="C38" s="71" t="str">
        <f>'N_Campos Especificos'!DI3</f>
        <v>KG</v>
      </c>
      <c r="D38" s="72">
        <f>'N_Campos Especificos'!DL3</f>
        <v>99.57</v>
      </c>
      <c r="E38" s="73" t="str">
        <f>'N_Campos Especificos'!DK3</f>
        <v>*</v>
      </c>
      <c r="F38" s="84">
        <f>'N_Campos Especificos'!DJ3</f>
        <v>0.55000000000000004</v>
      </c>
      <c r="G38" s="74">
        <f>'N_Campos Especificos'!DM3</f>
        <v>54.76</v>
      </c>
      <c r="H38" s="75">
        <f>'N_Campos Especificos'!DP3</f>
        <v>3.27E-2</v>
      </c>
    </row>
    <row r="39" spans="1:8" ht="12.75" customHeight="1">
      <c r="A39" s="68" t="s">
        <v>164</v>
      </c>
      <c r="B39" s="44" t="s">
        <v>220</v>
      </c>
      <c r="C39" s="44"/>
      <c r="D39" s="44"/>
      <c r="E39" s="69"/>
      <c r="F39" s="66"/>
      <c r="G39" s="76">
        <f>TotalImporte1Tipo7</f>
        <v>54.76</v>
      </c>
      <c r="H39" s="42">
        <f>TotalPorcentaje1Tipo7</f>
        <v>3.27E-2</v>
      </c>
    </row>
    <row r="40" spans="1:8" ht="12.75" customHeight="1">
      <c r="A40" s="44" t="s">
        <v>221</v>
      </c>
      <c r="B40" s="44"/>
      <c r="C40" s="44"/>
      <c r="D40" s="78"/>
      <c r="E40" s="77"/>
      <c r="F40" s="66"/>
      <c r="G40" s="78"/>
      <c r="H40" s="78"/>
    </row>
    <row r="41" spans="1:8" ht="12.75" customHeight="1">
      <c r="A41" s="70" t="str">
        <f>'N_Campos Especificos'!DV3</f>
        <v>ARENA</v>
      </c>
      <c r="B41" s="117" t="str">
        <f>'N_Campos Especificos'!DW3</f>
        <v>ARENA</v>
      </c>
      <c r="C41" s="71" t="str">
        <f>'N_Campos Especificos'!DX3</f>
        <v>KG</v>
      </c>
      <c r="D41" s="72">
        <f>'N_Campos Especificos'!EA3</f>
        <v>99.57</v>
      </c>
      <c r="E41" s="73" t="str">
        <f>'N_Campos Especificos'!DZ3</f>
        <v>*</v>
      </c>
      <c r="F41" s="84">
        <f>'N_Campos Especificos'!DY3</f>
        <v>0.55000000000000004</v>
      </c>
      <c r="G41" s="74">
        <f>'N_Campos Especificos'!EB3</f>
        <v>54.76</v>
      </c>
      <c r="H41" s="75">
        <f>'N_Campos Especificos'!EE3</f>
        <v>3.27E-2</v>
      </c>
    </row>
    <row r="42" spans="1:8" ht="12.75" customHeight="1">
      <c r="A42" s="68" t="s">
        <v>164</v>
      </c>
      <c r="B42" s="44" t="s">
        <v>221</v>
      </c>
      <c r="C42" s="44"/>
      <c r="D42" s="44"/>
      <c r="E42" s="69"/>
      <c r="F42" s="66"/>
      <c r="G42" s="76">
        <f>TotalImporte1Tipo8</f>
        <v>54.76</v>
      </c>
      <c r="H42" s="42">
        <f>TotalPorcentaje1Tipo8</f>
        <v>3.27E-2</v>
      </c>
    </row>
    <row r="43" spans="1:8" ht="12.75" customHeight="1">
      <c r="A43" s="44" t="s">
        <v>222</v>
      </c>
      <c r="B43" s="44"/>
      <c r="C43" s="44"/>
      <c r="D43" s="78"/>
      <c r="E43" s="77"/>
      <c r="F43" s="66"/>
      <c r="G43" s="78"/>
      <c r="H43" s="78"/>
    </row>
    <row r="44" spans="1:8" ht="12.75" customHeight="1">
      <c r="A44" s="70" t="str">
        <f>'N_Campos Especificos'!EK3</f>
        <v>ARENA</v>
      </c>
      <c r="B44" s="117" t="str">
        <f>'N_Campos Especificos'!EL3</f>
        <v>ARENA</v>
      </c>
      <c r="C44" s="71" t="str">
        <f>'N_Campos Especificos'!EM3</f>
        <v>KG</v>
      </c>
      <c r="D44" s="72">
        <f>'N_Campos Especificos'!EP3</f>
        <v>99.57</v>
      </c>
      <c r="E44" s="73" t="str">
        <f>'N_Campos Especificos'!EO3</f>
        <v>*</v>
      </c>
      <c r="F44" s="84">
        <f>'N_Campos Especificos'!EN3</f>
        <v>0.55000000000000004</v>
      </c>
      <c r="G44" s="74">
        <f>'N_Campos Especificos'!EQ3</f>
        <v>54.76</v>
      </c>
      <c r="H44" s="75">
        <f>'N_Campos Especificos'!ET3</f>
        <v>3.27E-2</v>
      </c>
    </row>
    <row r="45" spans="1:8" ht="12.75" customHeight="1">
      <c r="A45" s="68" t="s">
        <v>164</v>
      </c>
      <c r="B45" s="44" t="s">
        <v>222</v>
      </c>
      <c r="C45" s="44"/>
      <c r="D45" s="44"/>
      <c r="E45" s="69"/>
      <c r="F45" s="66"/>
      <c r="G45" s="76">
        <f>TotalImporte1Tipo9</f>
        <v>54.76</v>
      </c>
      <c r="H45" s="42">
        <f>TotalPorcentaje1Tipo9</f>
        <v>3.27E-2</v>
      </c>
    </row>
    <row r="46" spans="1:8" ht="12.75" customHeight="1">
      <c r="A46" s="44" t="s">
        <v>181</v>
      </c>
      <c r="B46" s="44"/>
      <c r="C46" s="44"/>
      <c r="D46" s="78"/>
      <c r="E46" s="77"/>
      <c r="F46" s="66"/>
      <c r="G46" s="90"/>
      <c r="H46" s="90"/>
    </row>
    <row r="47" spans="1:8" ht="12.75" customHeight="1">
      <c r="A47" s="70" t="str">
        <f>'N_Campos Especificos'!AY3</f>
        <v>ARENA</v>
      </c>
      <c r="B47" s="117" t="str">
        <f>'N_Campos Especificos'!AZ3</f>
        <v>ARENA</v>
      </c>
      <c r="C47" s="71" t="str">
        <f>'N_Campos Especificos'!BA3</f>
        <v>KG</v>
      </c>
      <c r="D47" s="72">
        <f>'N_Campos Especificos'!BD3</f>
        <v>99.57</v>
      </c>
      <c r="E47" s="73" t="str">
        <f>'N_Campos Especificos'!BC3</f>
        <v>*</v>
      </c>
      <c r="F47" s="84">
        <f>'N_Campos Especificos'!BB3</f>
        <v>0.55000000000000004</v>
      </c>
      <c r="G47" s="74">
        <f>'N_Campos Especificos'!BE3</f>
        <v>54.76</v>
      </c>
      <c r="H47" s="75">
        <f>'N_Campos Especificos'!BH3</f>
        <v>3.27E-2</v>
      </c>
    </row>
    <row r="48" spans="1:8" ht="12.75" customHeight="1">
      <c r="A48" s="68" t="s">
        <v>164</v>
      </c>
      <c r="B48" s="44" t="s">
        <v>181</v>
      </c>
      <c r="C48" s="44"/>
      <c r="D48" s="44"/>
      <c r="E48" s="69"/>
      <c r="F48" s="63"/>
      <c r="G48" s="79">
        <f>TotalImporte1TipoOtros</f>
        <v>54.76</v>
      </c>
      <c r="H48" s="43">
        <f>TotalPorcentaje1TipoOtros</f>
        <v>3.27E-2</v>
      </c>
    </row>
    <row r="49" spans="1:8" ht="12.75" customHeight="1">
      <c r="A49" s="70"/>
      <c r="B49" s="45" t="s">
        <v>169</v>
      </c>
      <c r="C49" s="71"/>
      <c r="D49" s="72"/>
      <c r="E49" s="73"/>
      <c r="F49" s="64"/>
      <c r="G49" s="46">
        <f>CostoMatriz1</f>
        <v>2.4500000000000002</v>
      </c>
      <c r="H49" s="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>
      <c r="B50" s="80"/>
      <c r="C50" s="80"/>
      <c r="D50" s="80"/>
      <c r="E50" s="80"/>
      <c r="F50" s="80"/>
      <c r="G50" s="80"/>
      <c r="H50" s="80"/>
    </row>
  </sheetData>
  <mergeCells count="5">
    <mergeCell ref="A18:H18"/>
    <mergeCell ref="B8:E10"/>
    <mergeCell ref="B6:G6"/>
    <mergeCell ref="A13:F13"/>
    <mergeCell ref="B2:G4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workbookViewId="0">
      <selection activeCell="J6" sqref="J6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1" customWidth="1"/>
    <col min="6" max="6" width="10.7109375" style="61" customWidth="1"/>
    <col min="7" max="7" width="10.7109375" customWidth="1"/>
    <col min="8" max="8" width="6.7109375" customWidth="1"/>
  </cols>
  <sheetData>
    <row r="1" spans="1:8" ht="15" customHeight="1" thickTop="1">
      <c r="A1" s="163"/>
      <c r="B1" s="164"/>
      <c r="C1" s="164"/>
      <c r="D1" s="164"/>
      <c r="E1" s="164"/>
      <c r="F1" s="164"/>
      <c r="G1" s="121"/>
      <c r="H1" s="122"/>
    </row>
    <row r="2" spans="1:8" ht="12.75" customHeight="1">
      <c r="A2" s="119"/>
      <c r="B2" s="209" t="str">
        <f>nombrecliente</f>
        <v>Sistema de Comunicaciones y Transportes, Sistema de Transporte Colectivo Metro, Administración General de Recursos, Línea 12 (Línea Dorada)</v>
      </c>
      <c r="C2" s="209"/>
      <c r="D2" s="209"/>
      <c r="E2" s="209"/>
      <c r="F2" s="209"/>
      <c r="G2" s="209"/>
      <c r="H2" s="7"/>
    </row>
    <row r="3" spans="1:8" ht="12.75" customHeight="1">
      <c r="A3" s="120"/>
      <c r="B3" s="210"/>
      <c r="C3" s="210"/>
      <c r="D3" s="210"/>
      <c r="E3" s="210"/>
      <c r="F3" s="210"/>
      <c r="G3" s="210"/>
      <c r="H3" s="7"/>
    </row>
    <row r="4" spans="1:8" ht="12.75" customHeight="1">
      <c r="A4" s="120"/>
      <c r="B4" s="210"/>
      <c r="C4" s="210"/>
      <c r="D4" s="210"/>
      <c r="E4" s="210"/>
      <c r="F4" s="210"/>
      <c r="G4" s="210"/>
      <c r="H4" s="7"/>
    </row>
    <row r="5" spans="1:8" ht="12.75" customHeight="1">
      <c r="A5" s="120"/>
      <c r="B5" s="162"/>
      <c r="C5" s="162"/>
      <c r="D5" s="162"/>
      <c r="E5" s="162"/>
      <c r="F5" s="60"/>
      <c r="G5" s="2"/>
      <c r="H5" s="7"/>
    </row>
    <row r="6" spans="1:8" ht="12.75" customHeight="1">
      <c r="A6" s="120"/>
      <c r="B6" s="202" t="str">
        <f>razonsocial</f>
        <v>MI EMPRESA</v>
      </c>
      <c r="C6" s="202"/>
      <c r="D6" s="202"/>
      <c r="E6" s="202"/>
      <c r="F6" s="202"/>
      <c r="G6" s="202"/>
      <c r="H6" s="7"/>
    </row>
    <row r="7" spans="1:8" ht="12.75" customHeight="1">
      <c r="A7" s="166" t="s">
        <v>183</v>
      </c>
      <c r="B7" s="170" t="str">
        <f>"Licitacion Publica Estatal Num:"&amp;numerodeconcurso</f>
        <v>Licitacion Publica Estatal Num:2009/0257-0001</v>
      </c>
      <c r="C7" s="171"/>
      <c r="D7" s="172"/>
      <c r="E7" s="173"/>
      <c r="F7" s="174" t="s">
        <v>86</v>
      </c>
      <c r="G7" s="171" t="str">
        <f>plazocalculado&amp;" días naturales"</f>
        <v>153 días naturales</v>
      </c>
      <c r="H7" s="7"/>
    </row>
    <row r="8" spans="1:8" ht="12.75" customHeight="1">
      <c r="A8" s="167" t="s">
        <v>85</v>
      </c>
      <c r="B8" s="2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1"/>
      <c r="D8" s="201"/>
      <c r="E8" s="201"/>
      <c r="F8" s="175" t="s">
        <v>27</v>
      </c>
      <c r="G8" s="176">
        <f>fechadeconcurso</f>
        <v>40017</v>
      </c>
      <c r="H8" s="37"/>
    </row>
    <row r="9" spans="1:8" ht="12.75" customHeight="1">
      <c r="A9" s="168"/>
      <c r="B9" s="201"/>
      <c r="C9" s="201"/>
      <c r="D9" s="201"/>
      <c r="E9" s="201"/>
      <c r="F9" s="175" t="s">
        <v>87</v>
      </c>
      <c r="G9" s="176">
        <f>fechainicio</f>
        <v>40026</v>
      </c>
      <c r="H9" s="12"/>
    </row>
    <row r="10" spans="1:8" ht="12.75" customHeight="1">
      <c r="A10" s="168"/>
      <c r="B10" s="201"/>
      <c r="C10" s="201"/>
      <c r="D10" s="201"/>
      <c r="E10" s="201"/>
      <c r="F10" s="175" t="s">
        <v>88</v>
      </c>
      <c r="G10" s="176">
        <f>fechaterminacion</f>
        <v>40178</v>
      </c>
      <c r="H10" s="37"/>
    </row>
    <row r="11" spans="1:8" ht="12.75" customHeight="1" thickBot="1">
      <c r="A11" s="169" t="s">
        <v>230</v>
      </c>
      <c r="B11" s="177" t="str">
        <f>direcciondelaobra&amp;", "&amp;coloniadelaobra&amp;", "&amp;ciudaddelaobra&amp;", "&amp;estadodelaobra</f>
        <v>Tramo de Barranca del Muerto a Tlahuac., Colonia de la obra., México, Ciudad de México</v>
      </c>
      <c r="C11" s="177"/>
      <c r="D11" s="177"/>
      <c r="E11" s="178"/>
      <c r="F11" s="179"/>
      <c r="G11" s="177"/>
      <c r="H11" s="8"/>
    </row>
    <row r="12" spans="1:8" ht="12.75" customHeight="1" thickTop="1">
      <c r="A12" s="1"/>
      <c r="B12" s="1"/>
      <c r="C12" s="1"/>
      <c r="D12" s="1"/>
      <c r="E12" s="40"/>
      <c r="G12" s="1"/>
    </row>
    <row r="13" spans="1:8" ht="12.75" customHeight="1">
      <c r="A13" s="207" t="s">
        <v>228</v>
      </c>
      <c r="B13" s="208"/>
      <c r="C13" s="208"/>
      <c r="D13" s="208"/>
      <c r="E13" s="208"/>
      <c r="F13" s="208"/>
      <c r="G13" s="181"/>
      <c r="H13" s="180" t="s">
        <v>231</v>
      </c>
    </row>
    <row r="14" spans="1:8" ht="12.75" customHeight="1" thickBot="1">
      <c r="A14" s="1"/>
      <c r="B14" s="1"/>
      <c r="C14" s="1"/>
      <c r="D14" s="1"/>
      <c r="E14" s="40"/>
      <c r="G14" s="1"/>
      <c r="H14" s="1"/>
    </row>
    <row r="15" spans="1:8" ht="12.75" customHeight="1" thickTop="1" thickBot="1">
      <c r="A15" s="4" t="s">
        <v>28</v>
      </c>
      <c r="B15" s="5" t="s">
        <v>29</v>
      </c>
      <c r="C15" s="5" t="s">
        <v>30</v>
      </c>
      <c r="D15" s="5" t="s">
        <v>32</v>
      </c>
      <c r="E15" s="5" t="s">
        <v>171</v>
      </c>
      <c r="F15" s="62" t="s">
        <v>31</v>
      </c>
      <c r="G15" s="5" t="s">
        <v>33</v>
      </c>
      <c r="H15" s="6" t="s">
        <v>34</v>
      </c>
    </row>
    <row r="16" spans="1:8" ht="12.75" customHeight="1" thickTop="1">
      <c r="A16" s="53" t="s">
        <v>157</v>
      </c>
      <c r="B16" s="53" t="str">
        <f>CodigoPartida</f>
        <v>A01</v>
      </c>
      <c r="C16" s="53" t="s">
        <v>158</v>
      </c>
      <c r="E16" s="65">
        <f>RenglonPresupuesto</f>
        <v>1</v>
      </c>
      <c r="F16" s="66"/>
      <c r="G16" s="78"/>
      <c r="H16" s="1"/>
    </row>
    <row r="17" spans="1:8">
      <c r="A17" s="67" t="s">
        <v>159</v>
      </c>
      <c r="B17" s="116" t="str">
        <f>CodigoMatriz</f>
        <v>TZO1001</v>
      </c>
      <c r="C17" s="78"/>
      <c r="D17" s="69" t="str">
        <f>UnidadMatriz</f>
        <v>M2</v>
      </c>
      <c r="E17" s="69"/>
      <c r="F17" s="114">
        <f>VolumenPresupuesto</f>
        <v>1200</v>
      </c>
      <c r="G17" s="115">
        <f>ROUND(VolumenPresupuesto*PrecioMatriz1,decimalesredondeo)</f>
        <v>2940</v>
      </c>
      <c r="H17" s="1"/>
    </row>
    <row r="18" spans="1:8" ht="12.75" customHeight="1">
      <c r="A18" s="19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199"/>
      <c r="C18" s="199"/>
      <c r="D18" s="199"/>
      <c r="E18" s="199"/>
      <c r="F18" s="199"/>
      <c r="G18" s="199"/>
      <c r="H18" s="199"/>
    </row>
    <row r="19" spans="1:8" ht="12.75" customHeight="1">
      <c r="A19" s="44" t="s">
        <v>162</v>
      </c>
      <c r="B19" s="44"/>
      <c r="C19" s="44"/>
      <c r="D19" s="78"/>
      <c r="E19" s="77"/>
      <c r="F19" s="66"/>
      <c r="G19" s="78"/>
      <c r="H19" s="1"/>
    </row>
    <row r="20" spans="1:8" ht="12.75" customHeight="1">
      <c r="A20" s="70" t="str">
        <f>'N_Campos Especificos'!D3</f>
        <v>ARENA</v>
      </c>
      <c r="B20" s="161" t="str">
        <f>'N_Campos Especificos'!E3</f>
        <v>ARENA</v>
      </c>
      <c r="C20" s="71" t="str">
        <f>'N_Campos Especificos'!F3</f>
        <v>KG</v>
      </c>
      <c r="D20" s="72">
        <f>'N_Campos Especificos'!I3</f>
        <v>99.57</v>
      </c>
      <c r="E20" s="73" t="str">
        <f>'N_Campos Especificos'!H3</f>
        <v>*</v>
      </c>
      <c r="F20" s="84">
        <f>'N_Campos Especificos'!G3</f>
        <v>0.55000000000000004</v>
      </c>
      <c r="G20" s="74">
        <f>'N_Campos Especificos'!J3</f>
        <v>54.76</v>
      </c>
      <c r="H20" s="75">
        <f>'N_Campos Especificos'!M3</f>
        <v>3.27E-2</v>
      </c>
    </row>
    <row r="21" spans="1:8" ht="12.75" customHeight="1">
      <c r="A21" s="68" t="s">
        <v>164</v>
      </c>
      <c r="B21" s="44" t="s">
        <v>162</v>
      </c>
      <c r="C21" s="44"/>
      <c r="D21" s="44"/>
      <c r="E21" s="69"/>
      <c r="F21" s="66"/>
      <c r="G21" s="76">
        <f>TotalImporte1Tipo1</f>
        <v>54.76</v>
      </c>
      <c r="H21" s="42">
        <f>TotalPorcentaje1Tipo1</f>
        <v>3.27E-2</v>
      </c>
    </row>
    <row r="22" spans="1:8" ht="12.75" customHeight="1">
      <c r="A22" s="44" t="s">
        <v>165</v>
      </c>
      <c r="B22" s="44"/>
      <c r="C22" s="44"/>
      <c r="D22" s="78"/>
      <c r="E22" s="77"/>
      <c r="F22" s="66"/>
      <c r="G22" s="78"/>
      <c r="H22" s="78"/>
    </row>
    <row r="23" spans="1:8" ht="12.75" customHeight="1">
      <c r="A23" s="70" t="str">
        <f>'N_Campos Especificos'!S3</f>
        <v>ARENA</v>
      </c>
      <c r="B23" s="161" t="str">
        <f>'N_Campos Especificos'!T3</f>
        <v>ARENA</v>
      </c>
      <c r="C23" s="71" t="str">
        <f>'N_Campos Especificos'!U3</f>
        <v>KG</v>
      </c>
      <c r="D23" s="72">
        <f>'N_Campos Especificos'!X3</f>
        <v>99.57</v>
      </c>
      <c r="E23" s="73" t="str">
        <f>'N_Campos Especificos'!W3</f>
        <v>*</v>
      </c>
      <c r="F23" s="84">
        <f>'N_Campos Especificos'!V3</f>
        <v>0.55000000000000004</v>
      </c>
      <c r="G23" s="74">
        <f>'N_Campos Especificos'!Y3</f>
        <v>54.76</v>
      </c>
      <c r="H23" s="75">
        <f>'N_Campos Especificos'!AB3</f>
        <v>3.27E-2</v>
      </c>
    </row>
    <row r="24" spans="1:8" ht="12.75" customHeight="1">
      <c r="A24" s="68" t="s">
        <v>164</v>
      </c>
      <c r="B24" s="44" t="s">
        <v>165</v>
      </c>
      <c r="C24" s="44"/>
      <c r="D24" s="44"/>
      <c r="E24" s="69"/>
      <c r="F24" s="66"/>
      <c r="G24" s="76">
        <f>TotalImporte1Tipo2</f>
        <v>54.76</v>
      </c>
      <c r="H24" s="42">
        <f>TotalPorcentaje1Tipo2</f>
        <v>3.27E-2</v>
      </c>
    </row>
    <row r="25" spans="1:8" ht="12.75" customHeight="1">
      <c r="A25" s="44" t="s">
        <v>166</v>
      </c>
      <c r="B25" s="44"/>
      <c r="C25" s="44"/>
      <c r="D25" s="78"/>
      <c r="E25" s="77"/>
      <c r="F25" s="66"/>
      <c r="G25" s="78"/>
      <c r="H25" s="78"/>
    </row>
    <row r="26" spans="1:8" ht="12.75" customHeight="1">
      <c r="A26" s="70" t="str">
        <f>'N_Campos Especificos'!AI3</f>
        <v>ARENA</v>
      </c>
      <c r="B26" s="161" t="str">
        <f>'N_Campos Especificos'!AJ3</f>
        <v>ARENA</v>
      </c>
      <c r="C26" s="71" t="str">
        <f>'N_Campos Especificos'!AK3</f>
        <v>KG</v>
      </c>
      <c r="D26" s="72">
        <f>'N_Campos Especificos'!AN3</f>
        <v>99.57</v>
      </c>
      <c r="E26" s="73" t="str">
        <f>'N_Campos Especificos'!AM3</f>
        <v>*</v>
      </c>
      <c r="F26" s="84">
        <f>'N_Campos Especificos'!AL3</f>
        <v>0.03</v>
      </c>
      <c r="G26" s="74">
        <f>'N_Campos Especificos'!AO3</f>
        <v>54.76</v>
      </c>
      <c r="H26" s="75">
        <f>'N_Campos Especificos'!AR3</f>
        <v>3.27E-2</v>
      </c>
    </row>
    <row r="27" spans="1:8" ht="12.75" customHeight="1">
      <c r="A27" s="68" t="s">
        <v>164</v>
      </c>
      <c r="B27" s="44" t="s">
        <v>166</v>
      </c>
      <c r="C27" s="44"/>
      <c r="D27" s="44"/>
      <c r="E27" s="69"/>
      <c r="F27" s="66"/>
      <c r="G27" s="76">
        <f>TotalImporte1Tipo3</f>
        <v>54.76</v>
      </c>
      <c r="H27" s="42">
        <f>TotalPorcentaje1Tipo3</f>
        <v>3.27E-2</v>
      </c>
    </row>
    <row r="28" spans="1:8" ht="12.75" customHeight="1">
      <c r="A28" s="44" t="s">
        <v>167</v>
      </c>
      <c r="B28" s="44"/>
      <c r="C28" s="44"/>
      <c r="D28" s="78"/>
      <c r="E28" s="77"/>
      <c r="F28" s="66"/>
      <c r="G28" s="78"/>
      <c r="H28" s="78"/>
    </row>
    <row r="29" spans="1:8" ht="12.75" customHeight="1">
      <c r="A29" s="70" t="str">
        <f>'N_Campos Especificos'!BN3</f>
        <v>ARENA</v>
      </c>
      <c r="B29" s="161" t="str">
        <f>'N_Campos Especificos'!BO3</f>
        <v>ARENA</v>
      </c>
      <c r="C29" s="71" t="str">
        <f>'N_Campos Especificos'!BP3</f>
        <v>KG</v>
      </c>
      <c r="D29" s="72">
        <f>'N_Campos Especificos'!BS3</f>
        <v>99.57</v>
      </c>
      <c r="E29" s="73" t="str">
        <f>'N_Campos Especificos'!BR3</f>
        <v>*</v>
      </c>
      <c r="F29" s="84">
        <f>'N_Campos Especificos'!BQ3</f>
        <v>0.55000000000000004</v>
      </c>
      <c r="G29" s="74">
        <f>'N_Campos Especificos'!BT3</f>
        <v>54.76</v>
      </c>
      <c r="H29" s="75">
        <f>'N_Campos Especificos'!BW3</f>
        <v>3.27E-2</v>
      </c>
    </row>
    <row r="30" spans="1:8" ht="12.75" customHeight="1">
      <c r="A30" s="68" t="s">
        <v>164</v>
      </c>
      <c r="B30" s="44" t="s">
        <v>167</v>
      </c>
      <c r="C30" s="44"/>
      <c r="D30" s="44"/>
      <c r="E30" s="69"/>
      <c r="F30" s="66"/>
      <c r="G30" s="76">
        <f>TotalImporte1Tipo4</f>
        <v>54.76</v>
      </c>
      <c r="H30" s="42">
        <f>TotalPorcentaje1Tipo4</f>
        <v>3.27E-2</v>
      </c>
    </row>
    <row r="31" spans="1:8" ht="12.75" customHeight="1">
      <c r="A31" s="44" t="s">
        <v>218</v>
      </c>
      <c r="B31" s="44"/>
      <c r="C31" s="44"/>
      <c r="D31" s="78"/>
      <c r="E31" s="77"/>
      <c r="F31" s="66"/>
      <c r="G31" s="78"/>
      <c r="H31" s="78"/>
    </row>
    <row r="32" spans="1:8" ht="12.75" customHeight="1">
      <c r="A32" s="70" t="str">
        <f>'N_Campos Especificos'!CC3</f>
        <v>ARENA</v>
      </c>
      <c r="B32" s="161" t="str">
        <f>'N_Campos Especificos'!CD3</f>
        <v>ARENA</v>
      </c>
      <c r="C32" s="71" t="str">
        <f>'N_Campos Especificos'!CE3</f>
        <v>KG</v>
      </c>
      <c r="D32" s="72">
        <f>'N_Campos Especificos'!CH3</f>
        <v>99.57</v>
      </c>
      <c r="E32" s="73" t="str">
        <f>'N_Campos Especificos'!CG3</f>
        <v>*</v>
      </c>
      <c r="F32" s="84">
        <f>'N_Campos Especificos'!CF3</f>
        <v>0.55000000000000004</v>
      </c>
      <c r="G32" s="74">
        <f>'N_Campos Especificos'!CI3</f>
        <v>54.76</v>
      </c>
      <c r="H32" s="75">
        <f>'N_Campos Especificos'!CL3</f>
        <v>3.27E-2</v>
      </c>
    </row>
    <row r="33" spans="1:8" ht="12.75" customHeight="1">
      <c r="A33" s="68" t="s">
        <v>164</v>
      </c>
      <c r="B33" s="44" t="s">
        <v>218</v>
      </c>
      <c r="C33" s="44"/>
      <c r="D33" s="44"/>
      <c r="E33" s="69"/>
      <c r="F33" s="66"/>
      <c r="G33" s="76">
        <f>TotalImporte1Tipo5</f>
        <v>54.76</v>
      </c>
      <c r="H33" s="42">
        <f>TotalPorcentaje1Tipo5</f>
        <v>3.27E-2</v>
      </c>
    </row>
    <row r="34" spans="1:8" ht="12.75" customHeight="1">
      <c r="A34" s="44" t="s">
        <v>219</v>
      </c>
      <c r="B34" s="44"/>
      <c r="C34" s="44"/>
      <c r="D34" s="78"/>
      <c r="E34" s="77"/>
      <c r="F34" s="66"/>
      <c r="G34" s="78"/>
      <c r="H34" s="78"/>
    </row>
    <row r="35" spans="1:8" ht="12.75" customHeight="1">
      <c r="A35" s="70" t="str">
        <f>'N_Campos Especificos'!CR3</f>
        <v>ARENA</v>
      </c>
      <c r="B35" s="161" t="str">
        <f>'N_Campos Especificos'!CS3</f>
        <v>ARENA</v>
      </c>
      <c r="C35" s="71" t="str">
        <f>'N_Campos Especificos'!CT3</f>
        <v>KG</v>
      </c>
      <c r="D35" s="72">
        <f>'N_Campos Especificos'!CW3</f>
        <v>99.57</v>
      </c>
      <c r="E35" s="73" t="str">
        <f>'N_Campos Especificos'!CV3</f>
        <v>*</v>
      </c>
      <c r="F35" s="84">
        <f>'N_Campos Especificos'!CU3</f>
        <v>0.55000000000000004</v>
      </c>
      <c r="G35" s="74">
        <f>'N_Campos Especificos'!CX3</f>
        <v>54.76</v>
      </c>
      <c r="H35" s="75">
        <f>'N_Campos Especificos'!DA3</f>
        <v>3.27E-2</v>
      </c>
    </row>
    <row r="36" spans="1:8" ht="12.75" customHeight="1">
      <c r="A36" s="68" t="s">
        <v>164</v>
      </c>
      <c r="B36" s="44" t="s">
        <v>219</v>
      </c>
      <c r="C36" s="44"/>
      <c r="D36" s="44"/>
      <c r="E36" s="69"/>
      <c r="F36" s="66"/>
      <c r="G36" s="76">
        <f>TotalImporte1Tipo6</f>
        <v>54.76</v>
      </c>
      <c r="H36" s="42">
        <f>TotalPorcentaje1Tipo6</f>
        <v>3.27E-2</v>
      </c>
    </row>
    <row r="37" spans="1:8" ht="12.75" customHeight="1">
      <c r="A37" s="44" t="s">
        <v>220</v>
      </c>
      <c r="B37" s="44"/>
      <c r="C37" s="44"/>
      <c r="D37" s="78"/>
      <c r="E37" s="77"/>
      <c r="F37" s="66"/>
      <c r="G37" s="78"/>
      <c r="H37" s="78"/>
    </row>
    <row r="38" spans="1:8" ht="12.75" customHeight="1">
      <c r="A38" s="70" t="str">
        <f>'N_Campos Especificos'!DG3</f>
        <v>ARENA</v>
      </c>
      <c r="B38" s="161" t="str">
        <f>'N_Campos Especificos'!DH3</f>
        <v>ARENA</v>
      </c>
      <c r="C38" s="71" t="str">
        <f>'N_Campos Especificos'!DI3</f>
        <v>KG</v>
      </c>
      <c r="D38" s="72">
        <f>'N_Campos Especificos'!DL3</f>
        <v>99.57</v>
      </c>
      <c r="E38" s="73" t="str">
        <f>'N_Campos Especificos'!DK3</f>
        <v>*</v>
      </c>
      <c r="F38" s="84">
        <f>'N_Campos Especificos'!DJ3</f>
        <v>0.55000000000000004</v>
      </c>
      <c r="G38" s="74">
        <f>'N_Campos Especificos'!DM3</f>
        <v>54.76</v>
      </c>
      <c r="H38" s="75">
        <f>'N_Campos Especificos'!DP3</f>
        <v>3.27E-2</v>
      </c>
    </row>
    <row r="39" spans="1:8" ht="12.75" customHeight="1">
      <c r="A39" s="68" t="s">
        <v>164</v>
      </c>
      <c r="B39" s="44" t="s">
        <v>220</v>
      </c>
      <c r="C39" s="44"/>
      <c r="D39" s="44"/>
      <c r="E39" s="69"/>
      <c r="F39" s="66"/>
      <c r="G39" s="76">
        <f>TotalImporte1Tipo7</f>
        <v>54.76</v>
      </c>
      <c r="H39" s="42">
        <f>TotalPorcentaje1Tipo7</f>
        <v>3.27E-2</v>
      </c>
    </row>
    <row r="40" spans="1:8" ht="12.75" customHeight="1">
      <c r="A40" s="44" t="s">
        <v>221</v>
      </c>
      <c r="B40" s="44"/>
      <c r="C40" s="44"/>
      <c r="D40" s="78"/>
      <c r="E40" s="77"/>
      <c r="F40" s="66"/>
      <c r="G40" s="78"/>
      <c r="H40" s="78"/>
    </row>
    <row r="41" spans="1:8" ht="12.75" customHeight="1">
      <c r="A41" s="70" t="str">
        <f>'N_Campos Especificos'!DV3</f>
        <v>ARENA</v>
      </c>
      <c r="B41" s="161" t="str">
        <f>'N_Campos Especificos'!DW3</f>
        <v>ARENA</v>
      </c>
      <c r="C41" s="71" t="str">
        <f>'N_Campos Especificos'!DX3</f>
        <v>KG</v>
      </c>
      <c r="D41" s="72">
        <f>'N_Campos Especificos'!EA3</f>
        <v>99.57</v>
      </c>
      <c r="E41" s="73" t="str">
        <f>'N_Campos Especificos'!DZ3</f>
        <v>*</v>
      </c>
      <c r="F41" s="84">
        <f>'N_Campos Especificos'!DY3</f>
        <v>0.55000000000000004</v>
      </c>
      <c r="G41" s="74">
        <f>'N_Campos Especificos'!EB3</f>
        <v>54.76</v>
      </c>
      <c r="H41" s="75">
        <f>'N_Campos Especificos'!EE3</f>
        <v>3.27E-2</v>
      </c>
    </row>
    <row r="42" spans="1:8" ht="12.75" customHeight="1">
      <c r="A42" s="68" t="s">
        <v>164</v>
      </c>
      <c r="B42" s="44" t="s">
        <v>221</v>
      </c>
      <c r="C42" s="44"/>
      <c r="D42" s="44"/>
      <c r="E42" s="69"/>
      <c r="F42" s="66"/>
      <c r="G42" s="76">
        <f>TotalImporte1Tipo8</f>
        <v>54.76</v>
      </c>
      <c r="H42" s="42">
        <f>TotalPorcentaje1Tipo8</f>
        <v>3.27E-2</v>
      </c>
    </row>
    <row r="43" spans="1:8" ht="12.75" customHeight="1">
      <c r="A43" s="44" t="s">
        <v>222</v>
      </c>
      <c r="B43" s="44"/>
      <c r="C43" s="44"/>
      <c r="D43" s="78"/>
      <c r="E43" s="77"/>
      <c r="F43" s="66"/>
      <c r="G43" s="78"/>
      <c r="H43" s="78"/>
    </row>
    <row r="44" spans="1:8" ht="12.75" customHeight="1">
      <c r="A44" s="70" t="str">
        <f>'N_Campos Especificos'!EK3</f>
        <v>ARENA</v>
      </c>
      <c r="B44" s="161" t="str">
        <f>'N_Campos Especificos'!EL3</f>
        <v>ARENA</v>
      </c>
      <c r="C44" s="71" t="str">
        <f>'N_Campos Especificos'!EM3</f>
        <v>KG</v>
      </c>
      <c r="D44" s="72">
        <f>'N_Campos Especificos'!EP3</f>
        <v>99.57</v>
      </c>
      <c r="E44" s="73" t="str">
        <f>'N_Campos Especificos'!EO3</f>
        <v>*</v>
      </c>
      <c r="F44" s="84">
        <f>'N_Campos Especificos'!EN3</f>
        <v>0.55000000000000004</v>
      </c>
      <c r="G44" s="74">
        <f>'N_Campos Especificos'!EQ3</f>
        <v>54.76</v>
      </c>
      <c r="H44" s="75">
        <f>'N_Campos Especificos'!ET3</f>
        <v>3.27E-2</v>
      </c>
    </row>
    <row r="45" spans="1:8" ht="12.75" customHeight="1">
      <c r="A45" s="68" t="s">
        <v>164</v>
      </c>
      <c r="B45" s="44" t="s">
        <v>222</v>
      </c>
      <c r="C45" s="44"/>
      <c r="D45" s="44"/>
      <c r="E45" s="69"/>
      <c r="F45" s="66"/>
      <c r="G45" s="76">
        <f>TotalImporte1Tipo9</f>
        <v>54.76</v>
      </c>
      <c r="H45" s="42">
        <f>TotalPorcentaje1Tipo9</f>
        <v>3.27E-2</v>
      </c>
    </row>
    <row r="46" spans="1:8" ht="12.75" customHeight="1">
      <c r="A46" s="44" t="s">
        <v>181</v>
      </c>
      <c r="B46" s="44"/>
      <c r="C46" s="44"/>
      <c r="D46" s="78"/>
      <c r="E46" s="77"/>
      <c r="F46" s="66"/>
      <c r="G46" s="90"/>
      <c r="H46" s="90"/>
    </row>
    <row r="47" spans="1:8" ht="12.75" customHeight="1">
      <c r="A47" s="70" t="str">
        <f>'N_Campos Especificos'!AY3</f>
        <v>ARENA</v>
      </c>
      <c r="B47" s="161" t="str">
        <f>'N_Campos Especificos'!AZ3</f>
        <v>ARENA</v>
      </c>
      <c r="C47" s="71" t="str">
        <f>'N_Campos Especificos'!BA3</f>
        <v>KG</v>
      </c>
      <c r="D47" s="72">
        <f>'N_Campos Especificos'!BD3</f>
        <v>99.57</v>
      </c>
      <c r="E47" s="73" t="str">
        <f>'N_Campos Especificos'!BC3</f>
        <v>*</v>
      </c>
      <c r="F47" s="84">
        <f>'N_Campos Especificos'!BB3</f>
        <v>0.55000000000000004</v>
      </c>
      <c r="G47" s="74">
        <f>'N_Campos Especificos'!BE3</f>
        <v>54.76</v>
      </c>
      <c r="H47" s="75">
        <f>'N_Campos Especificos'!BH3</f>
        <v>3.27E-2</v>
      </c>
    </row>
    <row r="48" spans="1:8" ht="12.75" customHeight="1">
      <c r="A48" s="68" t="s">
        <v>164</v>
      </c>
      <c r="B48" s="44" t="s">
        <v>181</v>
      </c>
      <c r="C48" s="44"/>
      <c r="D48" s="44"/>
      <c r="E48" s="69"/>
      <c r="F48" s="63"/>
      <c r="G48" s="79">
        <f>TotalImporte1TipoOtros</f>
        <v>54.76</v>
      </c>
      <c r="H48" s="43">
        <f>TotalPorcentaje1TipoOtros</f>
        <v>3.27E-2</v>
      </c>
    </row>
    <row r="49" spans="1:8" ht="12.75" customHeight="1">
      <c r="A49" s="70"/>
      <c r="B49" s="45" t="s">
        <v>169</v>
      </c>
      <c r="C49" s="71"/>
      <c r="D49" s="72"/>
      <c r="E49" s="73"/>
      <c r="F49" s="64"/>
      <c r="G49" s="46">
        <f>CostoMatriz1</f>
        <v>2.4500000000000002</v>
      </c>
      <c r="H49" s="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>
      <c r="B50" s="80"/>
      <c r="C50" s="80"/>
      <c r="D50" s="80"/>
      <c r="E50" s="80"/>
      <c r="F50" s="80"/>
      <c r="G50" s="80"/>
      <c r="H50" s="80"/>
    </row>
  </sheetData>
  <mergeCells count="5">
    <mergeCell ref="A18:H18"/>
    <mergeCell ref="B6:G6"/>
    <mergeCell ref="B8:E10"/>
    <mergeCell ref="A13:F13"/>
    <mergeCell ref="B2:G4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200</vt:i4>
      </vt:variant>
    </vt:vector>
  </HeadingPairs>
  <TitlesOfParts>
    <vt:vector size="204" baseType="lpstr">
      <vt:lpstr>N_Campos Generales</vt:lpstr>
      <vt:lpstr>N_Campos Especificos</vt:lpstr>
      <vt:lpstr>a)PU anexo 13</vt:lpstr>
      <vt:lpstr>b)Basicos para PU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'a)PU anexo 13'!ColumnaCantidad</vt:lpstr>
      <vt:lpstr>'b)Basicos para PU'!ColumnaCantidad</vt:lpstr>
      <vt:lpstr>'a)PU anexo 13'!ColumnaImporte</vt:lpstr>
      <vt:lpstr>'b)Basicos para PU'!ColumnaImporte</vt:lpstr>
      <vt:lpstr>'a)PU anexo 13'!ColumnaPorcentaje</vt:lpstr>
      <vt:lpstr>'b)Basicos para PU'!ColumnaPorcentaje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'a)PU anexo 13'!DetalleTipo1</vt:lpstr>
      <vt:lpstr>'b)Basicos para PU'!DetalleTipo1</vt:lpstr>
      <vt:lpstr>'a)PU anexo 13'!DetalleTipo2</vt:lpstr>
      <vt:lpstr>'b)Basicos para PU'!DetalleTipo2</vt:lpstr>
      <vt:lpstr>'a)PU anexo 13'!DetalleTipo3</vt:lpstr>
      <vt:lpstr>'b)Basicos para PU'!DetalleTipo3</vt:lpstr>
      <vt:lpstr>'a)PU anexo 13'!DetalleTipo4</vt:lpstr>
      <vt:lpstr>'b)Basicos para PU'!DetalleTipo4</vt:lpstr>
      <vt:lpstr>'a)PU anexo 13'!DetalleTipo5</vt:lpstr>
      <vt:lpstr>'b)Basicos para PU'!DetalleTipo5</vt:lpstr>
      <vt:lpstr>'a)PU anexo 13'!DetalleTipo6</vt:lpstr>
      <vt:lpstr>'b)Basicos para PU'!DetalleTipo6</vt:lpstr>
      <vt:lpstr>'a)PU anexo 13'!DetalleTipo7</vt:lpstr>
      <vt:lpstr>'b)Basicos para PU'!DetalleTipo7</vt:lpstr>
      <vt:lpstr>'b)Basicos para PU'!DetalleTipo8</vt:lpstr>
      <vt:lpstr>DetalleTipo8</vt:lpstr>
      <vt:lpstr>'a)PU anexo 13'!DetalleTipo9</vt:lpstr>
      <vt:lpstr>'b)Basicos para PU'!DetalleTipo9</vt:lpstr>
      <vt:lpstr>'a)PU anexo 13'!DetalleTipoOtros</vt:lpstr>
      <vt:lpstr>'b)Basicos para PU'!DetalleTipoOtros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'a)PU anexo 13'!EncabezadoTipo1</vt:lpstr>
      <vt:lpstr>'b)Basicos para PU'!EncabezadoTipo1</vt:lpstr>
      <vt:lpstr>'a)PU anexo 13'!EncabezadoTipo2</vt:lpstr>
      <vt:lpstr>'b)Basicos para PU'!EncabezadoTipo2</vt:lpstr>
      <vt:lpstr>'a)PU anexo 13'!EncabezadoTipo3</vt:lpstr>
      <vt:lpstr>'b)Basicos para PU'!EncabezadoTipo3</vt:lpstr>
      <vt:lpstr>'a)PU anexo 13'!EncabezadoTipo4</vt:lpstr>
      <vt:lpstr>'b)Basicos para PU'!EncabezadoTipo4</vt:lpstr>
      <vt:lpstr>'a)PU anexo 13'!EncabezadoTipo5</vt:lpstr>
      <vt:lpstr>'b)Basicos para PU'!EncabezadoTipo5</vt:lpstr>
      <vt:lpstr>'a)PU anexo 13'!EncabezadoTipo6</vt:lpstr>
      <vt:lpstr>'b)Basicos para PU'!EncabezadoTipo6</vt:lpstr>
      <vt:lpstr>'a)PU anexo 13'!EncabezadoTipo7</vt:lpstr>
      <vt:lpstr>'b)Basicos para PU'!EncabezadoTipo7</vt:lpstr>
      <vt:lpstr>'a)PU anexo 13'!EncabezadoTipo8</vt:lpstr>
      <vt:lpstr>'b)Basicos para PU'!EncabezadoTipo8</vt:lpstr>
      <vt:lpstr>'a)PU anexo 13'!EncabezadoTipo9</vt:lpstr>
      <vt:lpstr>'b)Basicos para PU'!EncabezadoTipo9</vt:lpstr>
      <vt:lpstr>'a)PU anexo 13'!EncabezadoTipoOtros</vt:lpstr>
      <vt:lpstr>'b)Basicos para PU'!EncabezadoTipoOtros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'a)PU anexo 13'!InicioCostoDirecto</vt:lpstr>
      <vt:lpstr>'b)Basicos para PU'!InicioCostoDirecto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'a)PU anexo 13'!RangoDescripcionMatriz</vt:lpstr>
      <vt:lpstr>'b)Basicos para PU'!RangoDescripcionMatriz</vt:lpstr>
      <vt:lpstr>'a)PU anexo 13'!RangoSoloDatos</vt:lpstr>
      <vt:lpstr>'b)Basicos para PU'!RangoSoloDatos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'a)PU anexo 13'!RangoTitulosARepetir</vt:lpstr>
      <vt:lpstr>'b)Basicos para PU'!RangoTitulosARepetir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'a)PU anexo 13'!TotalTipo1</vt:lpstr>
      <vt:lpstr>'b)Basicos para PU'!TotalTipo1</vt:lpstr>
      <vt:lpstr>'a)PU anexo 13'!TotalTipo2</vt:lpstr>
      <vt:lpstr>'b)Basicos para PU'!TotalTipo2</vt:lpstr>
      <vt:lpstr>'a)PU anexo 13'!TotalTipo3</vt:lpstr>
      <vt:lpstr>'b)Basicos para PU'!TotalTipo3</vt:lpstr>
      <vt:lpstr>'a)PU anexo 13'!TotalTipo4</vt:lpstr>
      <vt:lpstr>'b)Basicos para PU'!TotalTipo4</vt:lpstr>
      <vt:lpstr>'a)PU anexo 13'!TotalTipo5</vt:lpstr>
      <vt:lpstr>'b)Basicos para PU'!TotalTipo5</vt:lpstr>
      <vt:lpstr>'a)PU anexo 13'!TotalTipo6</vt:lpstr>
      <vt:lpstr>'b)Basicos para PU'!TotalTipo6</vt:lpstr>
      <vt:lpstr>'a)PU anexo 13'!TotalTipo7</vt:lpstr>
      <vt:lpstr>'b)Basicos para PU'!TotalTipo7</vt:lpstr>
      <vt:lpstr>'a)PU anexo 13'!TotalTipo8</vt:lpstr>
      <vt:lpstr>'b)Basicos para PU'!TotalTipo8</vt:lpstr>
      <vt:lpstr>'a)PU anexo 13'!TotalTipo9</vt:lpstr>
      <vt:lpstr>'b)Basicos para PU'!TotalTipo9</vt:lpstr>
      <vt:lpstr>'a)PU anexo 13'!TotalTipoOtros</vt:lpstr>
      <vt:lpstr>'b)Basicos para PU'!TotalTipoOtros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umiranda</cp:lastModifiedBy>
  <cp:lastPrinted>2016-03-29T01:51:31Z</cp:lastPrinted>
  <dcterms:created xsi:type="dcterms:W3CDTF">2009-08-19T16:41:37Z</dcterms:created>
  <dcterms:modified xsi:type="dcterms:W3CDTF">2025-08-15T23:46:56Z</dcterms:modified>
</cp:coreProperties>
</file>